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575" activeTab="8"/>
  </bookViews>
  <sheets>
    <sheet name="табл.1,1" sheetId="1" r:id="rId1"/>
    <sheet name="табл.1.2" sheetId="2" r:id="rId2"/>
    <sheet name="табл.1.3" sheetId="3" r:id="rId3"/>
    <sheet name="табл.1.4" sheetId="4" r:id="rId4"/>
    <sheet name="таблица 2" sheetId="5" r:id="rId5"/>
    <sheet name="таблица 3.1" sheetId="6" r:id="rId6"/>
    <sheet name="таблица 3.2" sheetId="7" r:id="rId7"/>
    <sheet name="таблица 4" sheetId="8" r:id="rId8"/>
    <sheet name="таблица 5" sheetId="9" r:id="rId9"/>
    <sheet name="таблица 6" sheetId="10" r:id="rId10"/>
    <sheet name="таблица 7" sheetId="11" r:id="rId11"/>
  </sheets>
  <definedNames>
    <definedName name="_GoBack" localSheetId="8">'таблица 5'!#REF!</definedName>
    <definedName name="_GoBack" localSheetId="9">'таблица 6'!#REF!</definedName>
    <definedName name="_GoBack" localSheetId="10">'таблица 7'!#REF!</definedName>
  </definedNames>
  <calcPr fullCalcOnLoad="1"/>
</workbook>
</file>

<file path=xl/sharedStrings.xml><?xml version="1.0" encoding="utf-8"?>
<sst xmlns="http://schemas.openxmlformats.org/spreadsheetml/2006/main" count="522" uniqueCount="353">
  <si>
    <t>Район</t>
  </si>
  <si>
    <t>ДОУ</t>
  </si>
  <si>
    <t>итого:</t>
  </si>
  <si>
    <t>кол-во встреч</t>
  </si>
  <si>
    <t>кол-во участников</t>
  </si>
  <si>
    <t>Табл.3.1        Охват детей коррекционными программами (только по учебным программам с итоговой или промежуточной аттестацией ребенка)</t>
  </si>
  <si>
    <t>Всего:</t>
  </si>
  <si>
    <t>Начал. шк.</t>
  </si>
  <si>
    <t>Основ. шк.</t>
  </si>
  <si>
    <t>групп</t>
  </si>
  <si>
    <t>Нач. шк.</t>
  </si>
  <si>
    <t>ОУ</t>
  </si>
  <si>
    <t>Причины обращений</t>
  </si>
  <si>
    <t>ИТОГО</t>
  </si>
  <si>
    <t>чел.</t>
  </si>
  <si>
    <t>Всего мероприятий</t>
  </si>
  <si>
    <t xml:space="preserve">Всего           детей </t>
  </si>
  <si>
    <t>Табл. 5   Работа с педагогами</t>
  </si>
  <si>
    <t>Родители</t>
  </si>
  <si>
    <t>Педагоги</t>
  </si>
  <si>
    <t xml:space="preserve"> 1. Семейные проблемы</t>
  </si>
  <si>
    <t>Табл. 2.1   Количество обращений  детей в ППМСЦ по причинам:</t>
  </si>
  <si>
    <t>Табл. 2.2   Количество обращений  родителей  в ППМСЦ по причинам:</t>
  </si>
  <si>
    <t>Табл. 2.3   Количество обращений  педагогов  в ППМСЦ по причинам:</t>
  </si>
  <si>
    <t>ИТОГО:</t>
  </si>
  <si>
    <t>Приложение к аналитическому отчету № 2</t>
  </si>
  <si>
    <t>3. Формы зависимого поведения, не связанные с ПАВ</t>
  </si>
  <si>
    <t xml:space="preserve">4. Социальная дезадаптация </t>
  </si>
  <si>
    <t>5. Межличностные проблемы</t>
  </si>
  <si>
    <t>6. Личностные проблемы</t>
  </si>
  <si>
    <t>ТПМПК</t>
  </si>
  <si>
    <t>0-3 лет</t>
  </si>
  <si>
    <t>Нач.шк (1-4 кл.)</t>
  </si>
  <si>
    <t>Осн.шк (5-9 кл.)</t>
  </si>
  <si>
    <t>Ст.шк. (10-11 кл.)</t>
  </si>
  <si>
    <t>Табл.1.1            Общее количество обращений  к специалистам ТПМПК ППМСЦ в учебном году, чел. (в соответствии отчетными документами в КО, кол-во по протоколам)</t>
  </si>
  <si>
    <t>Табл.1.2            Общее количество обращений  к специалистам ППМСЦ в учебном году, чел. (учитывается в чел.)</t>
  </si>
  <si>
    <t>Итого:</t>
  </si>
  <si>
    <t>студенты (до 18 лет)</t>
  </si>
  <si>
    <t>постановления КДН</t>
  </si>
  <si>
    <t>индивидуальное</t>
  </si>
  <si>
    <t>групповое</t>
  </si>
  <si>
    <t>подготовка к школе</t>
  </si>
  <si>
    <t>1-е классы</t>
  </si>
  <si>
    <t>5-е классы</t>
  </si>
  <si>
    <t>профориентация</t>
  </si>
  <si>
    <t>логопедическая</t>
  </si>
  <si>
    <t>2. Проблемы, связанные с употреблением ПАВ</t>
  </si>
  <si>
    <t>7. Проблемы обучения, в том числе логопедические</t>
  </si>
  <si>
    <t>8. Профориентация</t>
  </si>
  <si>
    <t xml:space="preserve">9. Кризисные ситуации, в т.ч. </t>
  </si>
  <si>
    <t>9.1. Суицид</t>
  </si>
  <si>
    <t>9.2. Жестокое обращение с детьми</t>
  </si>
  <si>
    <t xml:space="preserve">9.3.  Насилие </t>
  </si>
  <si>
    <t>10. Информационно-справочные</t>
  </si>
  <si>
    <t xml:space="preserve"> 9.1</t>
  </si>
  <si>
    <t xml:space="preserve"> 9.2</t>
  </si>
  <si>
    <t xml:space="preserve"> 9.3</t>
  </si>
  <si>
    <t>участие в судах</t>
  </si>
  <si>
    <t>Совместная работа с ОМВД, разбор жалоб ( в отношении кого)</t>
  </si>
  <si>
    <t>Наименование программ</t>
  </si>
  <si>
    <t>Основ. шк. (5-9 кл.)</t>
  </si>
  <si>
    <t>Стар. шк. (10-11 кл.)</t>
  </si>
  <si>
    <t>Студенты до 18 лет</t>
  </si>
  <si>
    <t>студенты до 18 -лет</t>
  </si>
  <si>
    <t>Осн. шк. (5-9 кл.)</t>
  </si>
  <si>
    <t xml:space="preserve"> Диагностика (подготовлены отчеты или дано заключение. Не считать, если в рамках образовательной программы. Без ТПМПК)</t>
  </si>
  <si>
    <t>соц.педагогическая</t>
  </si>
  <si>
    <t>Табл.2.   Причины консультаций в ППМСЦ (количество консультаций - должно совпадать с табл.1.3.)</t>
  </si>
  <si>
    <t>Старшая шк.</t>
  </si>
  <si>
    <t>Студенты до 18-и лет</t>
  </si>
  <si>
    <t>другое</t>
  </si>
  <si>
    <t>анкетирование "Безопасно ли в школе" и т.д.</t>
  </si>
  <si>
    <t>Мониторинги (Раздел)</t>
  </si>
  <si>
    <t>групповая: (Раздел )</t>
  </si>
  <si>
    <t>дефектологическая</t>
  </si>
  <si>
    <t>социально-педагогическая</t>
  </si>
  <si>
    <t>психологическая</t>
  </si>
  <si>
    <t>Индивидуальная (Раздел)</t>
  </si>
  <si>
    <t>0-3 лет (ранний возраст)</t>
  </si>
  <si>
    <t>3-7 лет (дошкольный возраст)</t>
  </si>
  <si>
    <t>социально-психологическое тестирование</t>
  </si>
  <si>
    <t>7.1. из них логопедические</t>
  </si>
  <si>
    <t>7.1.</t>
  </si>
  <si>
    <t>Раздел: мероприятия, направленные на профориентационную работу</t>
  </si>
  <si>
    <t>Раздел: мероприятия, направленные на профилактику суицида</t>
  </si>
  <si>
    <t>Итого</t>
  </si>
  <si>
    <t>учителей-дефектологов</t>
  </si>
  <si>
    <t>учителей-логопедов</t>
  </si>
  <si>
    <t>социальных педагогов</t>
  </si>
  <si>
    <t>Итого по детям</t>
  </si>
  <si>
    <t>Итого по родителям</t>
  </si>
  <si>
    <t>Табл.1.3            Общее количество обращений  к специалистам ППМСЦ в учебном году (учитывается обращ.)</t>
  </si>
  <si>
    <t>участие в допросе/ следственных действиях</t>
  </si>
  <si>
    <t>независимая медико-психологическая экспертиза</t>
  </si>
  <si>
    <t>жалобы/конфликтные комиссии</t>
  </si>
  <si>
    <t xml:space="preserve">Табл. 3.1 Охват детей дополнительными общеобразовательными общеразвивающими программами (в соответствии с приказами на зачисление) </t>
  </si>
  <si>
    <t>Охват детей                Групповая работа</t>
  </si>
  <si>
    <t>Табл. 3.2. Охват детей индивидуальной работой</t>
  </si>
  <si>
    <t xml:space="preserve">Охват детей                    Индивидуальная работа </t>
  </si>
  <si>
    <t>Табл. 4 Охват детей другими видами деятельности, не входящими в таблицу 3, в том числе массовыми мероприятиями</t>
  </si>
  <si>
    <t>Всего по диагностике:</t>
  </si>
  <si>
    <t>Итого мониторинги:</t>
  </si>
  <si>
    <t>Табл.1.4            Общее количество обращений  к специалистам ППМСЦ в учебном году (обращения)</t>
  </si>
  <si>
    <t>11. Другое (указать причину)</t>
  </si>
  <si>
    <t xml:space="preserve">Индивидуальная программа сопровождения (если 1 ребенка ведут 2 специалиста, то засчитывется за 1 ребенка) </t>
  </si>
  <si>
    <t>(указать виды деятельности, в том числе районные, межшкольные, школьные, дошкольные массовые мероприятия (по направлениям):</t>
  </si>
  <si>
    <t>Раздел: мероприятия, направленные на формирование ЗОЖ и профилактику потребления ПАВ</t>
  </si>
  <si>
    <t xml:space="preserve">Раздел: мероприятия по развитию служб медиации </t>
  </si>
  <si>
    <t>Раздел: мероприятия, направленные на антитеррористическое просвещение несовершеннолетних (межэтнических и межкультурных конфликтов, искоренение проявлений ксенофобии, мигрантофобии, расизма)</t>
  </si>
  <si>
    <t>Раздел: мероприятия, направленные на формирование законопослушного поведения и профилактику правонарушений и преступлений</t>
  </si>
  <si>
    <t>Раздел: мероприятия, направленные на профилактику жестокого обращения, соблюдение прав ребенка, предупреждения латентной преступности среди несовершеннолетних</t>
  </si>
  <si>
    <t xml:space="preserve"> мероприятия, направленные на формирование законопослушного поведения и профилактику правонарушений и преступлений</t>
  </si>
  <si>
    <t>мероприятия, направленные на антитеррористическое просвещение несовершеннолетних (межэтнических и межкультурных конфликтов, искоренение проявлений ксенофобии, мигрантофобии, расизма)</t>
  </si>
  <si>
    <t>мероприятия, направленные на формирование ЗОЖ и профилактику потребления ПАВ</t>
  </si>
  <si>
    <t>мероприятия, направленные на профилактику жестокого обращения, соблюдение прав ребенка, предупреждения латентной преступности среди несовершеннолетних</t>
  </si>
  <si>
    <t>мероприятия, направленные на профилактику суицида</t>
  </si>
  <si>
    <t>мероприятия, направленные на профориентационную работу</t>
  </si>
  <si>
    <t xml:space="preserve">мероприятия по развитию служб медиации </t>
  </si>
  <si>
    <t>Раздел: мероприятия другие (указать)</t>
  </si>
  <si>
    <t xml:space="preserve"> мероприятия другие (указать)</t>
  </si>
  <si>
    <t>Формы работы: педсоветы, круглые столы и другие</t>
  </si>
  <si>
    <t>Табл. 5.1   Работа с педагогами - РМО</t>
  </si>
  <si>
    <t>РМО</t>
  </si>
  <si>
    <t>кол-во РМО</t>
  </si>
  <si>
    <t>Табл. 6   Работа с родитеями</t>
  </si>
  <si>
    <t>Формы работы: родсобр, круглые столы и другие</t>
  </si>
  <si>
    <t>Табл. 6.1   Работа с родителями - клубы</t>
  </si>
  <si>
    <t>Клубы</t>
  </si>
  <si>
    <t>кол-во клубов</t>
  </si>
  <si>
    <t>Табл. 7   Работа в условиях дистанционного режима</t>
  </si>
  <si>
    <t>дети</t>
  </si>
  <si>
    <t>родители</t>
  </si>
  <si>
    <t>педагоги</t>
  </si>
  <si>
    <t>Кол-во дистанционных консультаций (кол-во обращений/чел.)</t>
  </si>
  <si>
    <t>Он-лайн занятия (кол-во занятий/чел.)</t>
  </si>
  <si>
    <t>Кол-во организованных удаленных занятий (кол-во занятий/чел.)</t>
  </si>
  <si>
    <t>Консультирование, в том числе дистанционно (таблица 7)</t>
  </si>
  <si>
    <t>кол-во обращений</t>
  </si>
  <si>
    <t>кол-во человек</t>
  </si>
  <si>
    <t>кол-во занятий</t>
  </si>
  <si>
    <t>Калининский</t>
  </si>
  <si>
    <t>Калининский район</t>
  </si>
  <si>
    <t xml:space="preserve">Калининский район                   </t>
  </si>
  <si>
    <t>"Коррекция дисграфии у учащихся 2ых классов, обучающихся по программе "Школа России"</t>
  </si>
  <si>
    <t>"Коррекция дисграфии у учащихся 3их классов, обучающихся по программе "Школа России"</t>
  </si>
  <si>
    <t>"Коррекция дизорфографии у учащихся 4ых классов, обучающихся по программе "Школа России"</t>
  </si>
  <si>
    <t xml:space="preserve">«Коррекция фонетико-фонематических нарушений у детей 
старшего дошкольного возраста 6-7 лет»
</t>
  </si>
  <si>
    <t>«Предупреждение дисграфии у учащихся 1-ых классов»</t>
  </si>
  <si>
    <t>«Коррекция дисграфии у учащихся 2  классов, обучающихся по программе  «Перспектива»</t>
  </si>
  <si>
    <t xml:space="preserve">«Лесенка речевого развития» </t>
  </si>
  <si>
    <t>"Коррекция дисграфии у учащихся 3 классов"</t>
  </si>
  <si>
    <t>"Коррекция дизорфографии у учащихся 4 классов"</t>
  </si>
  <si>
    <t xml:space="preserve">Коррекционно-развивающие занятия с детьми 3-4 лет с 
ограниченными возможностями здоровья с задержкой 
психического развития </t>
  </si>
  <si>
    <t xml:space="preserve">Коррекционно-развивающие занятия с детьми 5-6 лет с 
ограниченными возможностями здоровья с задержкой 
психического развития </t>
  </si>
  <si>
    <t>Индивидуально консультативные занятия с логопедом</t>
  </si>
  <si>
    <t>"Учимся быть успешными"</t>
  </si>
  <si>
    <t>"Подушка безопасности"</t>
  </si>
  <si>
    <t>Программа "Здоровая молодежь"</t>
  </si>
  <si>
    <t>Программа "Я и мой внутренний мир"</t>
  </si>
  <si>
    <t>Программа "Твои права и обязанности"</t>
  </si>
  <si>
    <t>Программа "Сопротивление насилию"</t>
  </si>
  <si>
    <t>Программа "Ответственное поведение"</t>
  </si>
  <si>
    <t>Программа "Бесконфликтное общение"</t>
  </si>
  <si>
    <t>Программа "Старший младшему"</t>
  </si>
  <si>
    <t>Квест "Ключ к здоровому будущему"</t>
  </si>
  <si>
    <t>Дискуссионный клуб</t>
  </si>
  <si>
    <t>Конкурс плакатов "5 простых правил, чтобы сделать район лучше"</t>
  </si>
  <si>
    <t>Квест по законности и ответственному поведению "Правовой квест"</t>
  </si>
  <si>
    <t>Игра "Думай головой" (волонтеры в рамках программы "Старший младшему")</t>
  </si>
  <si>
    <t>Квест "Приключение спасателей"</t>
  </si>
  <si>
    <t>Игра "Микроклимат в коллективе" (волонтеры в рамках программы "Старший младшему")</t>
  </si>
  <si>
    <t>Профилактическая игра "Шаг навстречу"</t>
  </si>
  <si>
    <t>Акция, посвященная международному дню борьбы с наркоманией и наркобизнесом</t>
  </si>
  <si>
    <t>Профилактическая игра "Маршрут безопасности"</t>
  </si>
  <si>
    <t>Конкурс рисунков "Отдвхаю - в телефон не залипаю"</t>
  </si>
  <si>
    <t>Станционная игра "Про здоровье"</t>
  </si>
  <si>
    <t>Дискуссия "Современные представления о ЗОЖ"</t>
  </si>
  <si>
    <t>Классный час "Профилактика использования электронных сигарет"</t>
  </si>
  <si>
    <t>Классный час "Профилактика курения"</t>
  </si>
  <si>
    <t>Игра "Здоровье" (волонтеры в рамках программы "Старший младшему")</t>
  </si>
  <si>
    <t>Классный час "Безопасность в интернете"</t>
  </si>
  <si>
    <t>Классный час "Буллинг"</t>
  </si>
  <si>
    <t>Игра "Дружелюбие" (волонтеры в рамках программы "Старший младшему")</t>
  </si>
  <si>
    <t>Игра "Безопасность в Сети" (волонтеры в рамках программы "Старший младшему")</t>
  </si>
  <si>
    <t>Конкурс фотографий "Я так вижу"</t>
  </si>
  <si>
    <t>Конкурс социальной рекламы "Честно говоря"</t>
  </si>
  <si>
    <t>Мини-тренинг "Мое здоровье"</t>
  </si>
  <si>
    <t>Классный час "Выход из трудных жизненных ситуаций. Телефон доверия"</t>
  </si>
  <si>
    <t>Игра "Эмоции" (волонтеры в рамках программы "Старший младшему")</t>
  </si>
  <si>
    <t>Классный час "Бесконфликтное общение"</t>
  </si>
  <si>
    <t>Классный час "ВИЧ/СПИД"</t>
  </si>
  <si>
    <t>Акция "Новогодний десант" (волонтеры в рамках программы "Старший младшему")</t>
  </si>
  <si>
    <t>Педсовет "Результаты исследования готовности первоклассников к обучению к школе" ОУ №145</t>
  </si>
  <si>
    <t>Педсовет "Результаты исследования уровня адаптации пятиклассников" ОУ №145</t>
  </si>
  <si>
    <t>Выступление на РМО классных руководителей ОУ №145 "Толерантное поведение учителя"</t>
  </si>
  <si>
    <t>Педсовет "Результаты исследования уровня аддаптации первоклассников" ОУ №145</t>
  </si>
  <si>
    <t>Об организации СПТ в 2022-23 уч. году</t>
  </si>
  <si>
    <t>Профилактика мошенничества среди пожилых</t>
  </si>
  <si>
    <t>Координационный совет</t>
  </si>
  <si>
    <t xml:space="preserve">Конференция, семинар обмена опытом </t>
  </si>
  <si>
    <t>Выступление на педсовете в ОУ</t>
  </si>
  <si>
    <t>Занятия отдела профилактики для классных руководителей в рамках курсов</t>
  </si>
  <si>
    <t>Совещание в Петроградском районе. Выступление на тему: «Современные субкультуры»,«Профилактика асоциального а аутоагрессивного поведения» (Шумова О.С., Лебедев М.О.)</t>
  </si>
  <si>
    <t>Выступление на семинаре в АППО "Опыт Калининского района в работе по результатам СПТ"</t>
  </si>
  <si>
    <t>Выступление на педагогическом совете для педагогов-психологорв всеволожского района,тема «Система работы по профилактике противоправного и зависимого поведения в Калининском районе»</t>
  </si>
  <si>
    <t>Районный семинар «Преодоление трудностей, возникающих в процессе формирования письменной речи», выступление на тему: «Трудности, возникающие в процессе письменной речи, и их коррекция»формирования</t>
  </si>
  <si>
    <t>Вебинар для классных руководителей, тема «Подготовка к сдаче экзаменов: профилактика суицидального поведения»</t>
  </si>
  <si>
    <t>Рабочее совещание «Профилактика суицидальных рисков в ОУ»</t>
  </si>
  <si>
    <t>Выступление на совете директоров «Реализация социально-психологического тестирования по выявлению незаконного потребления наркотических средств в 2022-2023 учебном году»</t>
  </si>
  <si>
    <t>Выступление на педагогическом совете «Особенности проведения социально-психологического тестирования по выявлению незаконного потребления наркотических средств в 2022-2023 учебном году»</t>
  </si>
  <si>
    <t>Выступление «Психологические аспекты противодействию мошенников»</t>
  </si>
  <si>
    <t>Выступление на педсовете «Профилактика аутоагрессивного поведения»</t>
  </si>
  <si>
    <t>Собрание родителей будущих первоклассников ОУ №145</t>
  </si>
  <si>
    <t>Родительское собрание 561</t>
  </si>
  <si>
    <t>Выступление на родительском собрании «Профилактика правонарушений и зависимого поведения"</t>
  </si>
  <si>
    <t>Выступление на родительском собрании «Буллинг, кибербуллинг: причины, профилактика, преодоление"</t>
  </si>
  <si>
    <t>Вебинар для родителей, тема «Подготовка к сдаче экзаменов: профилактика тревожности и острых стрессовых реакций»</t>
  </si>
  <si>
    <t>Выступление на родительском собрании «Профилактика суицидального и аутоагрессивного поведения подростков»</t>
  </si>
  <si>
    <t>Родительские собрания в ОУ на тему Социально-психологического тестирования</t>
  </si>
  <si>
    <t>Профилактика предэкзаменационного стресса (лекция для классов)</t>
  </si>
  <si>
    <t>Тренинг по профилактике буллинга</t>
  </si>
  <si>
    <t>Профориентационная групповая диагностика и консультирование учащихся 9-х классов</t>
  </si>
  <si>
    <t>Районный конкурс компьютерных презентаций профориентационной направленности «Моя будущая профессия»</t>
  </si>
  <si>
    <t>Районный конкурс рисунков и фотографий «Профессии моей семьи» для учащихся 5-11-х классов</t>
  </si>
  <si>
    <t xml:space="preserve">Районная олимпиада по профориентации «Мы выбираем путь» для учащихся 8-9 классов </t>
  </si>
  <si>
    <t>Интерактивный профориентационный проект «Рынок труда» для учащихся 10 классов</t>
  </si>
  <si>
    <t>Интерактивная профориентационная игра "Лабиринт профессий"</t>
  </si>
  <si>
    <t xml:space="preserve">Выступление на Всероссийской научно-практической конференции «Здоровье и образ жизни учащихся в современных условиях: взгляд врача и педагога» в рамках Всероссийского форума «Педиатрия Санкт-Петербурга: опыт, инновации, достижения» </t>
  </si>
  <si>
    <t>Выступление на научно-практической конференции «Молодежь. Ценностные миры». Тема: Профилактика явлений буллинга: опыт ЦППМСП Калининского района.</t>
  </si>
  <si>
    <t>Школа молодого логопеда</t>
  </si>
  <si>
    <t>Выступление на XII городской научно-практической конференции «Комплексная психолого-педагогическая помощь в образовании и здравоохранении»</t>
  </si>
  <si>
    <t xml:space="preserve">Выступление на круглом столе с руководителями служб психолого-педагогического и медико-социального сопровождения «Служба психолого-педагогического и медико-социального сопровождения: ответы на вызовы времени» в РГПУ им. А.И. Герцена </t>
  </si>
  <si>
    <t xml:space="preserve">Выступление на IV городской конференции специалистов службы сопровождения образовательных учреждений Санкт-Петербурга «Служба сопровождения в современных реалиях: Вызовы. Возможности. Решения» (Кировский р-н) </t>
  </si>
  <si>
    <t>Проведение занятий на районных курсах повышения квалификации педагогов (для классных руководителей) «Создание психологически благоприятной образовательной среды. Профилактика эмоционального неблагополучия несовершеннолетних»</t>
  </si>
  <si>
    <t xml:space="preserve">Выступление на совете директоров «Реализация социально-психологического тестирования по выявлению незаконного потребления наркотических средств в 2022-2023 учебном году» </t>
  </si>
  <si>
    <t xml:space="preserve">Выступление на педагогическом совете «Особенности проведения социально-психологического тестирования по выявлению незаконного потребления наркотических средств в 2022-2023 учебном году» </t>
  </si>
  <si>
    <t xml:space="preserve">Выступление «Психологические аспекты противодействию мошенников» </t>
  </si>
  <si>
    <t xml:space="preserve">Круглый стол «Обмен опытом и укрепление межведомственных связей среди учреждений, осуществляющих деятельность по предоставлению услуг ранней помощи в Калининском районе СПб </t>
  </si>
  <si>
    <t>Районное методическое объединение учителей-логопедов «Перспективы работы МО на 2022-23 учебный год»</t>
  </si>
  <si>
    <t>Семинар «Логопедическое сопровождение школьников с ОВЗ в рамках реализации ФГОС»</t>
  </si>
  <si>
    <t>Районное методическое объединение педагогов-психологов ДОУ «Организация работы и задачи РМО педагогов — психологов ДОУ района на 2022-2023 учебный год»</t>
  </si>
  <si>
    <t>Районное методическое объединение педагогов-психологов ОУ ««Цели и задачи РМО педагогов-психологов ОУ района на 2023-2023 учебный год»</t>
  </si>
  <si>
    <t>Индивидуальное собеседование  с педагогами-психологами и социальными педагогами ОУ «Организация работы службы сопровождения ОУ в 2022-2023 уч. г.»</t>
  </si>
  <si>
    <t>Районный вебинар для молодых педагогов «Взаимодействие педагогов ГБДОУ с родителями воспитанниками с ОВЗ»</t>
  </si>
  <si>
    <t xml:space="preserve">Координационный Совет по семье и детству. Профилактика и коррекция суицидального поведения. Как распознать и предотвратить суицид. </t>
  </si>
  <si>
    <t>Тренинги для педагогов ДОУ № 8, 96, 86 Профилактика эмоционального выгорания педагогов"</t>
  </si>
  <si>
    <t>Районный вебинар для молодых педагогов «Взаимодействие педагогов ГБДОУ с воспитанниками с ОВЗ»</t>
  </si>
  <si>
    <t>Семинар-практикум для учителей начальной школы «Особенности взаимодействия и обучения учащихся с ОВЗ в начальной школе»</t>
  </si>
  <si>
    <t>Мастер-класса «Преодоление межличностных конфликтов у детей и родителей через формирование позитивной обратной связи» в рамках совместного районного методического объединения педагогов-психологов ОУ и ДОУ</t>
  </si>
  <si>
    <t>Семинар «Психологические проблемы современного учащегося и возможные пути их преодоления» (в рамках районного межведомственного методического объединения психологов Калининского района)</t>
  </si>
  <si>
    <t>Семинар – совещание для социальных педагогов ОУ «Взаимодействие органов и учреждений системы профилактики безнадзорности и беспризорности»</t>
  </si>
  <si>
    <t xml:space="preserve">Семинар «Эффективные формы и новые решения в профориентационной работе с учащимися» на базе ГБПОУ «Колледж кулинарного мастерства» </t>
  </si>
  <si>
    <t>Семинар в рамках методического объединения педагогов-психологов ДОУ «Познавательное экспериментирование»</t>
  </si>
  <si>
    <t>Семинар «Алгоритм работы школьной службы сопровождения при взаимодействии с субъектами профилактики по вопросам аутодеструктивного, суицидального и деструктивного поведения»</t>
  </si>
  <si>
    <t>Семинар-практикум «Взаимодействие учителей-логопедов при решении образовательных задач по развитию связной речи у дошкольников разных возрастных групп»</t>
  </si>
  <si>
    <t>семинар "Школьные проблемы и способы их преодоления на разныхъ возрастных этапах в рамках ФГОС"</t>
  </si>
  <si>
    <t>Проведение учителями-логопедами открытых уроков в ДОУ и ГБОУ</t>
  </si>
  <si>
    <t>Участие в педагогических консилиумах по проблемам адаптации пятиклассников к обучению в основной школе</t>
  </si>
  <si>
    <t>Выступление на педагогическом совете в ГБОУ гимназия №148 «Современные подходы к профориентации»</t>
  </si>
  <si>
    <t>Участие в педсоветах по проблемам адаптации первоклассников к обучению в школе</t>
  </si>
  <si>
    <t>Вступление на РМО классных руководителей «Толерантность»</t>
  </si>
  <si>
    <t>Вебинар для молодых педагогов ДОУ №29 «Взаимодействие педагогов- ГБДОУ с воспитанниками с ОВЗ»</t>
  </si>
  <si>
    <t>Региональная научно-практическая конференция «Практика ранней психолого-педагогической и медико-социальной помощи» в рамках ПМОФ 2023</t>
  </si>
  <si>
    <t>Региональная научно-практическая конференция «Взаимодействие социального педагога и семьи в профилактике правонарушений несовершеннолетних» в рамках ПМОФ 2023</t>
  </si>
  <si>
    <t>Научно-практическая конференция «Наставничество как механизм обеспечения преемственности уровней общего образования». Тема выступления «Современные подходы к адаптации обучающихся при изменении уровня образования»</t>
  </si>
  <si>
    <t>XXVII международная научно-практическая конференция «Служба практической психологии</t>
  </si>
  <si>
    <t>«Функционирование логопедического пункта на базе ГБУ ДО ЦППМСП»</t>
  </si>
  <si>
    <t>Городской семинар для слушателей курсов АППО «Сопровождение детей с особыми образовательными потребностями в Калининском районе СПб»</t>
  </si>
  <si>
    <t>Совещание рабочей группы специалистов по СРП в АППО</t>
  </si>
  <si>
    <t>МО специалистов СРП города в АППО</t>
  </si>
  <si>
    <t>Вебинар «Взаимодействие педагогов ГБДОУ с воспитанниками с ОВЗ»</t>
  </si>
  <si>
    <t>МО учителей-дефектологов ГБДОУ</t>
  </si>
  <si>
    <t>Семинар для педагогов ДОУ № 16 «Профилактика эмоционального выгорания педагогов»</t>
  </si>
  <si>
    <t>Круглый стол Обмен опытом антинаркотической  деятельности среди несовершеннолетних» Круглый стол Обмен опытом антинаркотической  деятельности среди несовершеннолетних»</t>
  </si>
  <si>
    <t>«Профилактика суицидального риска среди н/с в образовательном  пространстве района. Из опыта работы» Петроградский район.</t>
  </si>
  <si>
    <t xml:space="preserve"> Круглый стол в АППО.Обмен опытом антинаркотической деятельности среди несовершеннолетних» « Об организации профилактической работы  и работы по раннему выявлению незаконного потребления наркотических средств» </t>
  </si>
  <si>
    <t xml:space="preserve">Участие в программе . Семинар  с Аппаратом Общественной палаты  Санкт-Петербурга  «Актуальные направления комплексного кризисного и  посткризисного  психологического сопровождения несовершеннолетних и их семей» </t>
  </si>
  <si>
    <t>Конференция «Актуальные вопросы организации психолого-педагогического сопровождения несовершеннолетних детей, вывозимых из зон боевых действий». О.В. Баранова « Система работы педагога-психолога по реализации задач интеграции в российское образовательное пространство учащихся, вывезенных из зон боевых действий!»</t>
  </si>
  <si>
    <t>Семинар для слушателей АППО: «Сопровождение детей с особыми образовательными потребностями в Калининском</t>
  </si>
  <si>
    <t>Выступление на заседание Правительства Санкт-Петербурга Оказание психолого-педагогической помощи обучающимся в современных условиях в системе образования СПб</t>
  </si>
  <si>
    <t>Выступление на РМО педагогов-психологов Всеволожского района, тема «Система работы по профилактике противоправного и зависимого поведения в Калининском районе»</t>
  </si>
  <si>
    <t>РМО социальных педагогов «Взаимодействие семьи и школы в вопросах профилактики правонарушений»</t>
  </si>
  <si>
    <t xml:space="preserve">Семинар на базе СПбГБПОУ Колледж отраслевых технологий «Краснодеревец» в рамках РМО социальных педагогов, педагогов-психологов и ответственных за профориентационную работу «Профориентация, организация ЛОК 2023» </t>
  </si>
  <si>
    <t>Семинар «профилактика суицидального поведения несовершеннолетних»</t>
  </si>
  <si>
    <t>«Совершенствование коррекционно-развивающей работы учителя-логопеда и педагога психолога в ОУ»</t>
  </si>
  <si>
    <t>«Познавательно – речевое развитие дошкольников через различные формы работы»</t>
  </si>
  <si>
    <t>«Пути совершенствования коррекционно-развивающей работы по преодолению речевых нарушений в рамках взаимодействия логопедов ГБДОУ и ГБОУ»</t>
  </si>
  <si>
    <t>Районный семинар « Преодоление трудностей, возникающих в процессе формирования письменной речи»</t>
  </si>
  <si>
    <t xml:space="preserve"> « Об организации работы по оказанию кризисной помощи несовершеннолетним в образовательном пространстве  Калининского  района  Санкт-Петербурга. Н.М.  Пермякова</t>
  </si>
  <si>
    <t>Координационный совет   «О подготовке к открытию опорного кризисного центра ГБУ ДО ЦППМСП» О.В. Баранова</t>
  </si>
  <si>
    <t>Развитие психолого-педагогических компетенций  и  профилактика эмоционального выгорания педагогов. Кейс технология.</t>
  </si>
  <si>
    <t xml:space="preserve">АНК  О применении результатов СПТ обучающихся в деятельности образовательных учреждений    </t>
  </si>
  <si>
    <t>Совещание  завучей ВР Молодежные  субкультуры. ЧВК « Редан»</t>
  </si>
  <si>
    <t>Районный семинар для классных руководителей Профилактика суицидального поведения» Кванториум</t>
  </si>
  <si>
    <t>Семинар Партнерство и взаимодействие в организации профориентационной работы в образовательном учреждении  с организациями профессионального образования» в «Санкт-Петербургском университете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 имени Героя Российской Федерации генерала армии Е.Н. Зиничева»</t>
  </si>
  <si>
    <t>Семинар «Организация работы службы сопровождения ОУ с детьми с ограниченными возможностями здоровья» на базе ГБОУ СОШ №72</t>
  </si>
  <si>
    <t>Групповая консультация для педагогов-психологов, в том числе молодых специалистов «Документация педагога-психолога. Нормативные документы, регламентирующие деятельность педагога-психолога»</t>
  </si>
  <si>
    <t>Методический семинар «Групповая и индивидуальная работа с детьми с поведенческими и коммуникативными проблемами с использованием методов арт-терапии».</t>
  </si>
  <si>
    <t>Семинар-практикум «Профилактика эмоционального выгорания»</t>
  </si>
  <si>
    <t xml:space="preserve">Родительское собрание «Организация образовательного процесса в СРП ГБУ ДО ЦППМСП» </t>
  </si>
  <si>
    <t>Новогоднее интерактивное семейно - ориентированное мероприятие коррекционно - развивающей направленности "Как найти дорожку"</t>
  </si>
  <si>
    <t>Вебинар в ЦРТ «Психолого-педагогическая культура семей и условия эффективного семейного воспитания»</t>
  </si>
  <si>
    <t xml:space="preserve">Районное родительское собрание «Особенности эмоциональных отношений с ребенком и коммуникативного взаимодействия в современной семье» </t>
  </si>
  <si>
    <t>Всероссийский день правовой помощи в ЛСИТ</t>
  </si>
  <si>
    <t xml:space="preserve"> Городской вебинар Партнерство семьи и школы для формирования безопасной образовательной среды и предотвращения рисков суицидального поведения.</t>
  </si>
  <si>
    <t>Родительское собрание «Особенности семейного общения с детьми подросткового возраста»</t>
  </si>
  <si>
    <t>Выступление на родительском собрании по итогам диагностики учащихся 5-х классов</t>
  </si>
  <si>
    <t>Участие в Дне открытых дверей, беседы с родителями на тему противоправного поведения и профилактики правонарушений несовершеннолетних</t>
  </si>
  <si>
    <t>Родительское собрание «Административная ответственность несовершеннолетних и их законных представителей»</t>
  </si>
  <si>
    <t>Интерактивные семейно - ориентированные мероприятия коррекционно - развивающей направленности "Мы туристы", «Котенок Котофей ищет секретики здоровья»</t>
  </si>
  <si>
    <t>Ведение группы вконтакте «Практическая психология-родителям дошкольников» (совместно с педагогом-психологом ГБДОУ №39)</t>
  </si>
  <si>
    <t>Родительское собрание  « Раннее выявление  подростков, склонных  к ПАВ. Совместно с ГНБ 535 , 692, 28</t>
  </si>
  <si>
    <t>Родительское собрание по суицидальному риску. Особенности возраста.  Кванториум</t>
  </si>
  <si>
    <t>Кибербезопасность  несовершеннолетних.» Как защитить ребенка  от рисков в  интернете»</t>
  </si>
  <si>
    <t>Родительское собрание в Кванториуме Оздоровительная кампания в Калининском районе</t>
  </si>
  <si>
    <t>Районное родительское собрание «Профилактика суицидального поведения» (Кванториум)</t>
  </si>
  <si>
    <t>Родительское собрание «Профилактика суицидального поведения»  (В ОУ №561)</t>
  </si>
  <si>
    <t xml:space="preserve">Выступление на родительском собрании «Профилактика правонарушений и зависимого поведения» </t>
  </si>
  <si>
    <t>Выступление на родительском собрании «Буллинг, кибербуллинг: причины, профилактика, преодоление» (в ОУ №653)</t>
  </si>
  <si>
    <t>Выступление на родительском собрании «Профилактика суицидального поведения» (Гимназия №148)</t>
  </si>
  <si>
    <t>педагогов-психологов ОУ</t>
  </si>
  <si>
    <t>педагогов-психологов ДОУ</t>
  </si>
  <si>
    <t>организаторов профориентационной работы в ОУ</t>
  </si>
  <si>
    <t>старших учителей-логопедов ДОУ</t>
  </si>
  <si>
    <t>расширенный Совет по профилактике</t>
  </si>
  <si>
    <t>мониторинг трудоустройстава выпускников 9-х,  11-х классов общеобразовательных учреждений Калининского района</t>
  </si>
  <si>
    <t xml:space="preserve">Комплексная оценка развития детей от 2 мес. до 3 лет 6 мес  </t>
  </si>
  <si>
    <t>4-е классы</t>
  </si>
  <si>
    <t>10-е классы</t>
  </si>
  <si>
    <t>Наблюдение поведения детей в д/с по заявкам ДОУ</t>
  </si>
  <si>
    <t xml:space="preserve">"Я умею! Я могу!" 2 часть </t>
  </si>
  <si>
    <t xml:space="preserve">"Я умею! Я могу!" 1 часть </t>
  </si>
  <si>
    <t>Игротренинг "В мире животных"</t>
  </si>
  <si>
    <t>"Играем вместе"</t>
  </si>
  <si>
    <t xml:space="preserve">"Музыкальная полянка" </t>
  </si>
  <si>
    <t>"Веселые нотки"</t>
  </si>
  <si>
    <t>"Я умею! Я могу!" 2 часть</t>
  </si>
  <si>
    <t>"Я умею! Я могу!" 1 часть</t>
  </si>
  <si>
    <t>"Мир вокруг нас"</t>
  </si>
  <si>
    <t>"Я и мой ребенок"</t>
  </si>
  <si>
    <t>"Мастерская коррекции и развития"</t>
  </si>
  <si>
    <t xml:space="preserve">"Трудности взросления" </t>
  </si>
  <si>
    <t>Коррекция эмоциональной сферы у детей 5-7 лет</t>
  </si>
  <si>
    <t>Я - успешен!</t>
  </si>
  <si>
    <t>Экскурсии в учебные учреждения среднего и высшего образования</t>
  </si>
  <si>
    <t>Курсы повышения квалификации "Создание психологически благоприятной образовательной среды. Прорфилактика эмоционального неблагополучия несовершеннолетних."</t>
  </si>
  <si>
    <t>Интерактивное семейно - ориентированное мероприятие коррекционно - развивающей направленности "Туристы"</t>
  </si>
  <si>
    <t xml:space="preserve">Профилактические мероприятия в летних городских лагерях Калининского района Санкт-Петербурга и в загородном летнем лагере </t>
  </si>
  <si>
    <t>Родительское собрание в 148 гимназии 18.05.2023</t>
  </si>
  <si>
    <t>Группа в VK "Практическая психология-родителям дошкольников"</t>
  </si>
  <si>
    <t>«Преодоление трудностей, возникающих в процессе формирования письменной речи»</t>
  </si>
  <si>
    <t>Родительское собрание "Кризис подросткового возраста"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</si>
</sst>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75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7" fillId="0" borderId="28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8" fillId="0" borderId="2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29" xfId="0" applyFont="1" applyBorder="1" applyAlignment="1">
      <alignment wrapText="1"/>
    </xf>
    <xf numFmtId="0" fontId="11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2" fontId="11" fillId="0" borderId="13" xfId="0" applyNumberFormat="1" applyFont="1" applyBorder="1" applyAlignment="1">
      <alignment horizontal="center"/>
    </xf>
    <xf numFmtId="0" fontId="7" fillId="0" borderId="38" xfId="0" applyFont="1" applyBorder="1" applyAlignment="1">
      <alignment vertical="top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35" xfId="0" applyFont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9" fillId="0" borderId="37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 wrapText="1"/>
    </xf>
    <xf numFmtId="0" fontId="7" fillId="0" borderId="4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68" fillId="0" borderId="37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68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7" fillId="0" borderId="29" xfId="0" applyFont="1" applyBorder="1" applyAlignment="1">
      <alignment vertical="center"/>
    </xf>
    <xf numFmtId="0" fontId="69" fillId="0" borderId="14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1" fillId="0" borderId="42" xfId="0" applyFont="1" applyBorder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" fillId="0" borderId="45" xfId="0" applyFont="1" applyBorder="1" applyAlignment="1">
      <alignment horizontal="center" vertical="center" wrapText="1"/>
    </xf>
    <xf numFmtId="0" fontId="69" fillId="0" borderId="29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69" fillId="0" borderId="3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top" wrapText="1"/>
    </xf>
    <xf numFmtId="0" fontId="11" fillId="0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1" fillId="0" borderId="39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8" fillId="0" borderId="41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/>
    </xf>
    <xf numFmtId="0" fontId="72" fillId="0" borderId="34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37" xfId="0" applyFont="1" applyBorder="1" applyAlignment="1">
      <alignment horizontal="left" vertical="center" wrapText="1"/>
    </xf>
    <xf numFmtId="0" fontId="69" fillId="0" borderId="41" xfId="0" applyFont="1" applyBorder="1" applyAlignment="1">
      <alignment horizontal="left" vertical="center"/>
    </xf>
    <xf numFmtId="0" fontId="69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left" wrapText="1"/>
    </xf>
    <xf numFmtId="0" fontId="69" fillId="0" borderId="29" xfId="0" applyFont="1" applyBorder="1" applyAlignment="1">
      <alignment horizontal="left" vertical="center" wrapText="1"/>
    </xf>
    <xf numFmtId="0" fontId="69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69" fillId="0" borderId="57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69" fillId="0" borderId="55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left" vertical="center" wrapText="1"/>
    </xf>
    <xf numFmtId="0" fontId="69" fillId="0" borderId="44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69" fillId="0" borderId="3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 wrapText="1"/>
    </xf>
    <xf numFmtId="0" fontId="72" fillId="0" borderId="74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52" fillId="0" borderId="0" xfId="42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7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wrapText="1"/>
    </xf>
    <xf numFmtId="0" fontId="11" fillId="0" borderId="75" xfId="0" applyFont="1" applyBorder="1" applyAlignment="1">
      <alignment horizontal="center" wrapText="1"/>
    </xf>
    <xf numFmtId="0" fontId="11" fillId="0" borderId="7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74" fillId="0" borderId="50" xfId="0" applyFont="1" applyBorder="1" applyAlignment="1">
      <alignment horizontal="center" wrapText="1"/>
    </xf>
    <xf numFmtId="0" fontId="74" fillId="0" borderId="78" xfId="0" applyFont="1" applyBorder="1" applyAlignment="1">
      <alignment horizont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wrapText="1"/>
    </xf>
    <xf numFmtId="0" fontId="11" fillId="0" borderId="78" xfId="0" applyFont="1" applyBorder="1" applyAlignment="1">
      <alignment horizont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9" xfId="0" applyFont="1" applyBorder="1" applyAlignment="1">
      <alignment vertical="top" wrapText="1"/>
    </xf>
    <xf numFmtId="0" fontId="12" fillId="0" borderId="79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7" fillId="0" borderId="33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70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80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71" xfId="0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72" fillId="0" borderId="76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110" workbookViewId="0" topLeftCell="A1">
      <selection activeCell="A8" sqref="A8"/>
    </sheetView>
  </sheetViews>
  <sheetFormatPr defaultColWidth="9.00390625" defaultRowHeight="12.75"/>
  <cols>
    <col min="1" max="1" width="30.25390625" style="0" customWidth="1"/>
    <col min="2" max="2" width="31.125" style="0" customWidth="1"/>
    <col min="3" max="3" width="33.00390625" style="0" customWidth="1"/>
    <col min="4" max="4" width="38.00390625" style="0" customWidth="1"/>
    <col min="5" max="5" width="5.125" style="0" customWidth="1"/>
    <col min="6" max="6" width="3.875" style="0" hidden="1" customWidth="1"/>
    <col min="7" max="7" width="9.125" style="0" hidden="1" customWidth="1"/>
    <col min="8" max="9" width="5.25390625" style="0" customWidth="1"/>
    <col min="10" max="10" width="15.625" style="0" customWidth="1"/>
  </cols>
  <sheetData>
    <row r="1" ht="12.75" customHeight="1">
      <c r="A1" s="11" t="s">
        <v>25</v>
      </c>
    </row>
    <row r="2" spans="1:8" ht="10.5" customHeight="1">
      <c r="A2" s="314"/>
      <c r="B2" s="314"/>
      <c r="C2" s="314"/>
      <c r="D2" s="314"/>
      <c r="E2" s="9"/>
      <c r="F2" s="35"/>
      <c r="G2" s="35"/>
      <c r="H2" s="35"/>
    </row>
    <row r="3" spans="1:4" ht="39.75" customHeight="1">
      <c r="A3" s="311" t="s">
        <v>35</v>
      </c>
      <c r="B3" s="311"/>
      <c r="C3" s="311"/>
      <c r="D3" s="311"/>
    </row>
    <row r="4" spans="1:4" ht="36.75" customHeight="1" thickBot="1">
      <c r="A4" s="11"/>
      <c r="B4" s="12"/>
      <c r="C4" s="12"/>
      <c r="D4" s="12"/>
    </row>
    <row r="5" spans="1:4" ht="22.5" customHeight="1">
      <c r="A5" s="315" t="s">
        <v>0</v>
      </c>
      <c r="B5" s="318" t="s">
        <v>30</v>
      </c>
      <c r="C5" s="319"/>
      <c r="D5" s="320"/>
    </row>
    <row r="6" spans="1:4" ht="12.75">
      <c r="A6" s="316"/>
      <c r="B6" s="321" t="s">
        <v>1</v>
      </c>
      <c r="C6" s="323" t="s">
        <v>11</v>
      </c>
      <c r="D6" s="312" t="s">
        <v>2</v>
      </c>
    </row>
    <row r="7" spans="1:4" ht="22.5" customHeight="1" thickBot="1">
      <c r="A7" s="317"/>
      <c r="B7" s="322"/>
      <c r="C7" s="324"/>
      <c r="D7" s="313"/>
    </row>
    <row r="8" spans="1:4" ht="13.5" thickBot="1">
      <c r="A8" s="181" t="s">
        <v>141</v>
      </c>
      <c r="B8" s="54">
        <v>1840</v>
      </c>
      <c r="C8" s="53">
        <v>974</v>
      </c>
      <c r="D8" s="55">
        <f>B8+C8</f>
        <v>2814</v>
      </c>
    </row>
    <row r="9" ht="15.75" customHeight="1"/>
    <row r="11" ht="15.75" customHeight="1"/>
    <row r="12" ht="16.5" customHeight="1"/>
    <row r="20" ht="25.5" customHeight="1"/>
    <row r="25" spans="1:4" ht="12.75">
      <c r="A25" s="8"/>
      <c r="B25" s="4"/>
      <c r="C25" s="4"/>
      <c r="D25" s="4"/>
    </row>
    <row r="26" spans="1:4" ht="12.75">
      <c r="A26" s="8"/>
      <c r="B26" s="4"/>
      <c r="C26" s="4"/>
      <c r="D26" s="4"/>
    </row>
    <row r="27" spans="1:4" ht="12.75">
      <c r="A27" s="8"/>
      <c r="B27" s="4"/>
      <c r="C27" s="4"/>
      <c r="D27" s="4"/>
    </row>
    <row r="28" spans="1:4" ht="12.75">
      <c r="A28" s="6"/>
      <c r="B28" s="4"/>
      <c r="C28" s="4"/>
      <c r="D28" s="4"/>
    </row>
    <row r="29" spans="1:4" ht="12.75">
      <c r="A29" s="6"/>
      <c r="B29" s="4"/>
      <c r="C29" s="4"/>
      <c r="D29" s="4"/>
    </row>
    <row r="30" spans="1:4" ht="12.75">
      <c r="A30" s="6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308"/>
      <c r="B32" s="308"/>
      <c r="C32" s="10"/>
      <c r="D32" s="4"/>
    </row>
    <row r="33" spans="1:4" ht="12.75">
      <c r="A33" s="6"/>
      <c r="B33" s="4"/>
      <c r="C33" s="4"/>
      <c r="D33" s="4"/>
    </row>
    <row r="34" spans="1:4" ht="12.75">
      <c r="A34" s="6"/>
      <c r="B34" s="4"/>
      <c r="C34" s="4"/>
      <c r="D34" s="4"/>
    </row>
    <row r="35" spans="1:4" ht="12.75">
      <c r="A35" s="6"/>
      <c r="B35" s="4"/>
      <c r="C35" s="4"/>
      <c r="D35" s="4"/>
    </row>
    <row r="36" spans="1:4" ht="12.75">
      <c r="A36" s="5"/>
      <c r="B36" s="4"/>
      <c r="C36" s="4"/>
      <c r="D36" s="4"/>
    </row>
    <row r="37" spans="1:4" ht="12.75">
      <c r="A37" s="5"/>
      <c r="B37" s="309"/>
      <c r="C37" s="309"/>
      <c r="D37" s="310"/>
    </row>
    <row r="38" spans="1:4" ht="12.75">
      <c r="A38" s="5"/>
      <c r="B38" s="4"/>
      <c r="C38" s="4"/>
      <c r="D38" s="4"/>
    </row>
    <row r="39" spans="1:4" ht="12.75">
      <c r="A39" s="6"/>
      <c r="B39" s="4"/>
      <c r="C39" s="4"/>
      <c r="D39" s="4"/>
    </row>
    <row r="40" spans="1:4" ht="12.75">
      <c r="A40" s="6"/>
      <c r="B40" s="4"/>
      <c r="C40" s="4"/>
      <c r="D40" s="4"/>
    </row>
    <row r="41" spans="1:4" ht="12.75">
      <c r="A41" s="5"/>
      <c r="B41" s="4"/>
      <c r="C41" s="4"/>
      <c r="D41" s="4"/>
    </row>
    <row r="42" spans="1:4" ht="12.75">
      <c r="A42" s="6"/>
      <c r="B42" s="4"/>
      <c r="C42" s="4"/>
      <c r="D42" s="4"/>
    </row>
    <row r="43" spans="1:4" ht="12.75">
      <c r="A43" s="7"/>
      <c r="B43" s="4"/>
      <c r="C43" s="4"/>
      <c r="D43" s="4"/>
    </row>
    <row r="44" spans="1:4" ht="12.75">
      <c r="A44" s="6"/>
      <c r="B44" s="4"/>
      <c r="C44" s="4"/>
      <c r="D44" s="4"/>
    </row>
    <row r="45" spans="1:4" ht="12.75">
      <c r="A45" s="5"/>
      <c r="B45" s="4"/>
      <c r="C45" s="4"/>
      <c r="D45" s="4"/>
    </row>
    <row r="46" spans="1:4" ht="12.75">
      <c r="A46" s="6"/>
      <c r="B46" s="4"/>
      <c r="C46" s="4"/>
      <c r="D46" s="4"/>
    </row>
    <row r="47" spans="1:4" ht="12.75">
      <c r="A47" s="5"/>
      <c r="B47" s="4"/>
      <c r="C47" s="4"/>
      <c r="D47" s="4"/>
    </row>
    <row r="48" spans="1:4" ht="12.75">
      <c r="A48" s="8"/>
      <c r="B48" s="4"/>
      <c r="C48" s="4"/>
      <c r="D48" s="4"/>
    </row>
    <row r="49" spans="1:4" ht="12.75">
      <c r="A49" s="8"/>
      <c r="B49" s="4"/>
      <c r="C49" s="4"/>
      <c r="D49" s="4"/>
    </row>
    <row r="50" spans="1:4" ht="12.75">
      <c r="A50" s="8"/>
      <c r="B50" s="4"/>
      <c r="C50" s="4"/>
      <c r="D50" s="4"/>
    </row>
    <row r="51" spans="1:4" ht="12.75">
      <c r="A51" s="6"/>
      <c r="B51" s="4"/>
      <c r="C51" s="4"/>
      <c r="D51" s="4"/>
    </row>
    <row r="52" spans="1:4" ht="12.75">
      <c r="A52" s="6"/>
      <c r="B52" s="4"/>
      <c r="C52" s="4"/>
      <c r="D52" s="4"/>
    </row>
    <row r="53" spans="1:4" ht="12.75">
      <c r="A53" s="6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</sheetData>
  <sheetProtection/>
  <mergeCells count="9">
    <mergeCell ref="A32:B32"/>
    <mergeCell ref="B37:D37"/>
    <mergeCell ref="A3:D3"/>
    <mergeCell ref="D6:D7"/>
    <mergeCell ref="A2:D2"/>
    <mergeCell ref="A5:A7"/>
    <mergeCell ref="B5:D5"/>
    <mergeCell ref="B6:B7"/>
    <mergeCell ref="C6:C7"/>
  </mergeCells>
  <printOptions/>
  <pageMargins left="0.6299212598425197" right="0.5511811023622047" top="0.7480314960629921" bottom="0.43307086614173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zoomScale="90" zoomScaleNormal="90" workbookViewId="0" topLeftCell="D28">
      <selection activeCell="R35" sqref="R35:S35"/>
    </sheetView>
  </sheetViews>
  <sheetFormatPr defaultColWidth="9.00390625" defaultRowHeight="12.75"/>
  <cols>
    <col min="1" max="1" width="52.25390625" style="0" customWidth="1"/>
    <col min="2" max="2" width="11.625" style="0" customWidth="1"/>
    <col min="3" max="3" width="11.75390625" style="0" customWidth="1"/>
  </cols>
  <sheetData>
    <row r="1" spans="1:3" ht="19.5" customHeight="1" thickBot="1">
      <c r="A1" s="13" t="s">
        <v>125</v>
      </c>
      <c r="B1" s="11"/>
      <c r="C1" s="11"/>
    </row>
    <row r="2" spans="1:25" ht="155.25" customHeight="1">
      <c r="A2" s="444" t="s">
        <v>142</v>
      </c>
      <c r="B2" s="443" t="s">
        <v>112</v>
      </c>
      <c r="C2" s="443"/>
      <c r="D2" s="449" t="s">
        <v>113</v>
      </c>
      <c r="E2" s="449"/>
      <c r="F2" s="443" t="s">
        <v>114</v>
      </c>
      <c r="G2" s="443"/>
      <c r="H2" s="443" t="s">
        <v>115</v>
      </c>
      <c r="I2" s="443"/>
      <c r="J2" s="443" t="s">
        <v>116</v>
      </c>
      <c r="K2" s="443"/>
      <c r="L2" s="443" t="s">
        <v>117</v>
      </c>
      <c r="M2" s="443"/>
      <c r="N2" s="443" t="s">
        <v>118</v>
      </c>
      <c r="O2" s="443"/>
      <c r="P2" s="443" t="s">
        <v>120</v>
      </c>
      <c r="Q2" s="446"/>
      <c r="R2" s="447" t="s">
        <v>37</v>
      </c>
      <c r="S2" s="448"/>
      <c r="T2" s="1"/>
      <c r="U2" s="1"/>
      <c r="V2" s="1"/>
      <c r="W2" s="1"/>
      <c r="X2" s="1"/>
      <c r="Y2" s="1"/>
    </row>
    <row r="3" spans="1:25" ht="37.5" customHeight="1">
      <c r="A3" s="445"/>
      <c r="B3" s="14" t="s">
        <v>3</v>
      </c>
      <c r="C3" s="14" t="s">
        <v>4</v>
      </c>
      <c r="D3" s="14" t="s">
        <v>3</v>
      </c>
      <c r="E3" s="14" t="s">
        <v>4</v>
      </c>
      <c r="F3" s="14" t="s">
        <v>3</v>
      </c>
      <c r="G3" s="14" t="s">
        <v>4</v>
      </c>
      <c r="H3" s="14" t="s">
        <v>3</v>
      </c>
      <c r="I3" s="14" t="s">
        <v>4</v>
      </c>
      <c r="J3" s="14" t="s">
        <v>3</v>
      </c>
      <c r="K3" s="14" t="s">
        <v>4</v>
      </c>
      <c r="L3" s="14" t="s">
        <v>3</v>
      </c>
      <c r="M3" s="14" t="s">
        <v>4</v>
      </c>
      <c r="N3" s="14" t="s">
        <v>3</v>
      </c>
      <c r="O3" s="14" t="s">
        <v>4</v>
      </c>
      <c r="P3" s="14" t="s">
        <v>3</v>
      </c>
      <c r="Q3" s="71" t="s">
        <v>4</v>
      </c>
      <c r="R3" s="143" t="s">
        <v>3</v>
      </c>
      <c r="S3" s="71" t="s">
        <v>4</v>
      </c>
      <c r="T3" s="1"/>
      <c r="U3" s="1"/>
      <c r="V3" s="1"/>
      <c r="W3" s="1"/>
      <c r="X3" s="1"/>
      <c r="Y3" s="1"/>
    </row>
    <row r="4" spans="1:25" ht="20.25" customHeight="1">
      <c r="A4" s="158" t="s">
        <v>126</v>
      </c>
      <c r="B4" s="83"/>
      <c r="C4" s="83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5"/>
      <c r="R4" s="144">
        <f aca="true" t="shared" si="0" ref="R4:S34">B4+D4+F4+H4+J4+L4+N4+P4</f>
        <v>0</v>
      </c>
      <c r="S4" s="145">
        <f t="shared" si="0"/>
        <v>0</v>
      </c>
      <c r="T4" s="1"/>
      <c r="U4" s="1"/>
      <c r="V4" s="1"/>
      <c r="W4" s="1"/>
      <c r="X4" s="1"/>
      <c r="Y4" s="1"/>
    </row>
    <row r="5" spans="1:25" ht="30" customHeight="1">
      <c r="A5" s="238" t="s">
        <v>349</v>
      </c>
      <c r="B5" s="14"/>
      <c r="C5" s="14"/>
      <c r="D5" s="14"/>
      <c r="E5" s="14"/>
      <c r="F5" s="14"/>
      <c r="G5" s="14"/>
      <c r="H5" s="14"/>
      <c r="I5" s="14"/>
      <c r="J5" s="14">
        <v>1</v>
      </c>
      <c r="K5" s="14">
        <v>16</v>
      </c>
      <c r="L5" s="14"/>
      <c r="M5" s="14"/>
      <c r="N5" s="14"/>
      <c r="O5" s="14"/>
      <c r="P5" s="14"/>
      <c r="Q5" s="71"/>
      <c r="R5" s="271">
        <f>B5+D5+F5+H5+J5+L5+N5+P5</f>
        <v>1</v>
      </c>
      <c r="S5" s="171">
        <f>C5+E5+G5+I5+K5+M5+O5+Q5</f>
        <v>16</v>
      </c>
      <c r="T5" s="1"/>
      <c r="U5" s="1"/>
      <c r="V5" s="1"/>
      <c r="W5" s="1"/>
      <c r="X5" s="1"/>
      <c r="Y5" s="1"/>
    </row>
    <row r="6" spans="1:25" ht="36.75" customHeight="1">
      <c r="A6" s="238" t="s">
        <v>213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>
        <v>1</v>
      </c>
      <c r="Q6" s="270">
        <v>25</v>
      </c>
      <c r="R6" s="271">
        <f t="shared" si="0"/>
        <v>1</v>
      </c>
      <c r="S6" s="171">
        <f t="shared" si="0"/>
        <v>25</v>
      </c>
      <c r="T6" s="1"/>
      <c r="U6" s="1"/>
      <c r="V6" s="1"/>
      <c r="W6" s="1"/>
      <c r="X6" s="1"/>
      <c r="Y6" s="1"/>
    </row>
    <row r="7" spans="1:25" ht="45" customHeight="1">
      <c r="A7" s="259" t="s">
        <v>218</v>
      </c>
      <c r="B7" s="130"/>
      <c r="C7" s="130"/>
      <c r="D7" s="130"/>
      <c r="E7" s="130"/>
      <c r="F7" s="130"/>
      <c r="G7" s="130"/>
      <c r="H7" s="130"/>
      <c r="I7" s="130"/>
      <c r="J7" s="130">
        <v>2</v>
      </c>
      <c r="K7" s="130">
        <v>55</v>
      </c>
      <c r="L7" s="130"/>
      <c r="M7" s="130"/>
      <c r="N7" s="130"/>
      <c r="O7" s="130"/>
      <c r="P7" s="130"/>
      <c r="Q7" s="270"/>
      <c r="R7" s="271">
        <f>B7+D7+F7+H7+J7+L7+N7+P7</f>
        <v>2</v>
      </c>
      <c r="S7" s="171">
        <f>C7+E7+G7+I7+K7+M7+O7+Q7</f>
        <v>55</v>
      </c>
      <c r="T7" s="1"/>
      <c r="U7" s="1"/>
      <c r="V7" s="1"/>
      <c r="W7" s="1"/>
      <c r="X7" s="1"/>
      <c r="Y7" s="1"/>
    </row>
    <row r="8" spans="1:25" ht="36.75" customHeight="1">
      <c r="A8" s="251" t="s">
        <v>214</v>
      </c>
      <c r="B8" s="14"/>
      <c r="C8" s="14"/>
      <c r="D8" s="14"/>
      <c r="E8" s="14"/>
      <c r="F8" s="14"/>
      <c r="G8" s="14"/>
      <c r="H8" s="14"/>
      <c r="I8" s="14"/>
      <c r="J8" s="14">
        <v>1</v>
      </c>
      <c r="K8" s="14">
        <v>30</v>
      </c>
      <c r="L8" s="14"/>
      <c r="M8" s="14"/>
      <c r="N8" s="14"/>
      <c r="O8" s="14"/>
      <c r="P8" s="14"/>
      <c r="Q8" s="71"/>
      <c r="R8" s="271">
        <f t="shared" si="0"/>
        <v>1</v>
      </c>
      <c r="S8" s="171">
        <f t="shared" si="0"/>
        <v>30</v>
      </c>
      <c r="T8" s="1"/>
      <c r="U8" s="1"/>
      <c r="V8" s="1"/>
      <c r="W8" s="1"/>
      <c r="X8" s="1"/>
      <c r="Y8" s="1"/>
    </row>
    <row r="9" spans="1:25" ht="30" customHeight="1">
      <c r="A9" s="251" t="s">
        <v>219</v>
      </c>
      <c r="B9" s="14"/>
      <c r="C9" s="14"/>
      <c r="D9" s="14"/>
      <c r="E9" s="14"/>
      <c r="F9" s="14">
        <v>7</v>
      </c>
      <c r="G9" s="14">
        <v>170</v>
      </c>
      <c r="H9" s="14"/>
      <c r="I9" s="14"/>
      <c r="J9" s="14"/>
      <c r="K9" s="14"/>
      <c r="L9" s="14"/>
      <c r="M9" s="14"/>
      <c r="N9" s="14"/>
      <c r="O9" s="14"/>
      <c r="P9" s="14"/>
      <c r="Q9" s="71"/>
      <c r="R9" s="271">
        <f t="shared" si="0"/>
        <v>7</v>
      </c>
      <c r="S9" s="171">
        <f t="shared" si="0"/>
        <v>170</v>
      </c>
      <c r="T9" s="1"/>
      <c r="U9" s="1"/>
      <c r="V9" s="1"/>
      <c r="W9" s="1"/>
      <c r="X9" s="1"/>
      <c r="Y9" s="1"/>
    </row>
    <row r="10" spans="1:25" ht="34.5" customHeight="1">
      <c r="A10" s="253" t="s">
        <v>352</v>
      </c>
      <c r="B10" s="194"/>
      <c r="C10" s="194"/>
      <c r="D10" s="194"/>
      <c r="E10" s="194"/>
      <c r="F10" s="194">
        <v>1</v>
      </c>
      <c r="G10" s="194">
        <v>15</v>
      </c>
      <c r="H10" s="194"/>
      <c r="I10" s="194"/>
      <c r="J10" s="194"/>
      <c r="K10" s="14"/>
      <c r="L10" s="14"/>
      <c r="M10" s="14"/>
      <c r="N10" s="14"/>
      <c r="O10" s="14"/>
      <c r="P10" s="14"/>
      <c r="Q10" s="71"/>
      <c r="R10" s="271">
        <f t="shared" si="0"/>
        <v>1</v>
      </c>
      <c r="S10" s="171">
        <f t="shared" si="0"/>
        <v>15</v>
      </c>
      <c r="T10" s="1"/>
      <c r="U10" s="1"/>
      <c r="V10" s="1"/>
      <c r="W10" s="1"/>
      <c r="X10" s="1"/>
      <c r="Y10" s="1"/>
    </row>
    <row r="11" spans="1:25" ht="42" customHeight="1">
      <c r="A11" s="259" t="s">
        <v>215</v>
      </c>
      <c r="B11" s="14"/>
      <c r="C11" s="14"/>
      <c r="D11" s="14"/>
      <c r="E11" s="14"/>
      <c r="F11" s="14">
        <v>1</v>
      </c>
      <c r="G11" s="14">
        <v>40</v>
      </c>
      <c r="H11" s="14"/>
      <c r="I11" s="14"/>
      <c r="J11" s="14"/>
      <c r="K11" s="14"/>
      <c r="L11" s="14"/>
      <c r="M11" s="14"/>
      <c r="N11" s="14"/>
      <c r="O11" s="14"/>
      <c r="P11" s="14"/>
      <c r="Q11" s="71"/>
      <c r="R11" s="271">
        <f t="shared" si="0"/>
        <v>1</v>
      </c>
      <c r="S11" s="171">
        <f t="shared" si="0"/>
        <v>40</v>
      </c>
      <c r="T11" s="1"/>
      <c r="U11" s="1"/>
      <c r="V11" s="1"/>
      <c r="W11" s="1"/>
      <c r="X11" s="1"/>
      <c r="Y11" s="1"/>
    </row>
    <row r="12" spans="1:25" ht="42.75" customHeight="1">
      <c r="A12" s="259" t="s">
        <v>216</v>
      </c>
      <c r="B12" s="130"/>
      <c r="C12" s="130"/>
      <c r="D12" s="130"/>
      <c r="E12" s="130"/>
      <c r="F12" s="130"/>
      <c r="G12" s="130"/>
      <c r="H12" s="130">
        <v>2</v>
      </c>
      <c r="I12" s="130">
        <v>72</v>
      </c>
      <c r="J12" s="130"/>
      <c r="K12" s="130"/>
      <c r="L12" s="130"/>
      <c r="M12" s="130"/>
      <c r="N12" s="130"/>
      <c r="O12" s="130"/>
      <c r="P12" s="130"/>
      <c r="Q12" s="270"/>
      <c r="R12" s="271">
        <f t="shared" si="0"/>
        <v>2</v>
      </c>
      <c r="S12" s="171">
        <f t="shared" si="0"/>
        <v>72</v>
      </c>
      <c r="T12" s="1"/>
      <c r="U12" s="1"/>
      <c r="V12" s="1"/>
      <c r="W12" s="1"/>
      <c r="X12" s="1"/>
      <c r="Y12" s="1"/>
    </row>
    <row r="13" spans="1:25" ht="40.5" customHeight="1" thickBot="1">
      <c r="A13" s="259" t="s">
        <v>217</v>
      </c>
      <c r="B13" s="130"/>
      <c r="C13" s="130"/>
      <c r="D13" s="130"/>
      <c r="E13" s="130"/>
      <c r="F13" s="130"/>
      <c r="G13" s="130"/>
      <c r="H13" s="130"/>
      <c r="I13" s="130"/>
      <c r="J13" s="130">
        <v>1</v>
      </c>
      <c r="K13" s="130">
        <v>30</v>
      </c>
      <c r="L13" s="130"/>
      <c r="M13" s="130"/>
      <c r="N13" s="130"/>
      <c r="O13" s="130"/>
      <c r="P13" s="130"/>
      <c r="Q13" s="270"/>
      <c r="R13" s="271">
        <f t="shared" si="0"/>
        <v>1</v>
      </c>
      <c r="S13" s="171">
        <f t="shared" si="0"/>
        <v>30</v>
      </c>
      <c r="T13" s="1"/>
      <c r="U13" s="1"/>
      <c r="V13" s="1"/>
      <c r="W13" s="1"/>
      <c r="X13" s="1"/>
      <c r="Y13" s="1"/>
    </row>
    <row r="14" spans="1:25" ht="40.5" customHeight="1" thickBot="1">
      <c r="A14" s="256" t="s">
        <v>300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1</v>
      </c>
      <c r="Q14" s="71">
        <v>35</v>
      </c>
      <c r="R14" s="271">
        <f t="shared" si="0"/>
        <v>1</v>
      </c>
      <c r="S14" s="171">
        <f t="shared" si="0"/>
        <v>35</v>
      </c>
      <c r="T14" s="1"/>
      <c r="U14" s="1"/>
      <c r="V14" s="1"/>
      <c r="W14" s="1"/>
      <c r="X14" s="1"/>
      <c r="Y14" s="1"/>
    </row>
    <row r="15" spans="1:25" ht="40.5" customHeight="1" thickBot="1">
      <c r="A15" s="255" t="s">
        <v>301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v>4</v>
      </c>
      <c r="Q15" s="71">
        <v>53</v>
      </c>
      <c r="R15" s="271">
        <f t="shared" si="0"/>
        <v>4</v>
      </c>
      <c r="S15" s="171">
        <f t="shared" si="0"/>
        <v>53</v>
      </c>
      <c r="T15" s="1"/>
      <c r="U15" s="1"/>
      <c r="V15" s="1"/>
      <c r="W15" s="1"/>
      <c r="X15" s="1"/>
      <c r="Y15" s="1"/>
    </row>
    <row r="16" spans="1:25" ht="40.5" customHeight="1" thickBot="1">
      <c r="A16" s="257" t="s">
        <v>302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71">
        <v>360</v>
      </c>
      <c r="R16" s="271">
        <f t="shared" si="0"/>
        <v>1</v>
      </c>
      <c r="S16" s="171">
        <f t="shared" si="0"/>
        <v>360</v>
      </c>
      <c r="T16" s="1"/>
      <c r="U16" s="1"/>
      <c r="V16" s="1"/>
      <c r="W16" s="1"/>
      <c r="X16" s="1"/>
      <c r="Y16" s="1"/>
    </row>
    <row r="17" spans="1:25" ht="40.5" customHeight="1" thickBot="1">
      <c r="A17" s="255" t="s">
        <v>303</v>
      </c>
      <c r="B17" s="14"/>
      <c r="C17" s="14"/>
      <c r="D17" s="14"/>
      <c r="E17" s="14"/>
      <c r="F17" s="14"/>
      <c r="G17" s="14"/>
      <c r="H17" s="14"/>
      <c r="I17" s="14"/>
      <c r="J17" s="14">
        <v>1</v>
      </c>
      <c r="K17" s="14">
        <v>320</v>
      </c>
      <c r="L17" s="14"/>
      <c r="M17" s="14"/>
      <c r="N17" s="14"/>
      <c r="O17" s="14"/>
      <c r="P17" s="14"/>
      <c r="Q17" s="71"/>
      <c r="R17" s="271">
        <f t="shared" si="0"/>
        <v>1</v>
      </c>
      <c r="S17" s="171">
        <f t="shared" si="0"/>
        <v>320</v>
      </c>
      <c r="T17" s="1"/>
      <c r="U17" s="1"/>
      <c r="V17" s="1"/>
      <c r="W17" s="1"/>
      <c r="X17" s="1"/>
      <c r="Y17" s="1"/>
    </row>
    <row r="18" spans="1:25" ht="40.5" customHeight="1" thickBot="1">
      <c r="A18" s="255" t="s">
        <v>304</v>
      </c>
      <c r="B18" s="14">
        <v>1</v>
      </c>
      <c r="C18" s="14">
        <v>150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71"/>
      <c r="R18" s="271">
        <f t="shared" si="0"/>
        <v>1</v>
      </c>
      <c r="S18" s="171">
        <f t="shared" si="0"/>
        <v>150</v>
      </c>
      <c r="T18" s="1"/>
      <c r="U18" s="1"/>
      <c r="V18" s="1"/>
      <c r="W18" s="1"/>
      <c r="X18" s="1"/>
      <c r="Y18" s="1"/>
    </row>
    <row r="19" spans="1:25" ht="40.5" customHeight="1" thickBot="1">
      <c r="A19" s="255" t="s">
        <v>305</v>
      </c>
      <c r="B19" s="14"/>
      <c r="C19" s="14"/>
      <c r="D19" s="14"/>
      <c r="E19" s="14"/>
      <c r="F19" s="14">
        <v>1</v>
      </c>
      <c r="G19" s="14">
        <v>400</v>
      </c>
      <c r="H19" s="14"/>
      <c r="I19" s="14"/>
      <c r="J19" s="14"/>
      <c r="K19" s="14"/>
      <c r="L19" s="14"/>
      <c r="M19" s="14"/>
      <c r="N19" s="14"/>
      <c r="O19" s="14"/>
      <c r="P19" s="14"/>
      <c r="Q19" s="71"/>
      <c r="R19" s="271">
        <f t="shared" si="0"/>
        <v>1</v>
      </c>
      <c r="S19" s="171">
        <f t="shared" si="0"/>
        <v>400</v>
      </c>
      <c r="T19" s="1"/>
      <c r="U19" s="1"/>
      <c r="V19" s="1"/>
      <c r="W19" s="1"/>
      <c r="X19" s="1"/>
      <c r="Y19" s="1"/>
    </row>
    <row r="20" spans="1:25" ht="40.5" customHeight="1" thickBot="1">
      <c r="A20" s="255" t="s">
        <v>306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1</v>
      </c>
      <c r="Q20" s="71">
        <v>24</v>
      </c>
      <c r="R20" s="271">
        <f t="shared" si="0"/>
        <v>1</v>
      </c>
      <c r="S20" s="171">
        <f t="shared" si="0"/>
        <v>24</v>
      </c>
      <c r="T20" s="1"/>
      <c r="U20" s="1"/>
      <c r="V20" s="1"/>
      <c r="W20" s="1"/>
      <c r="X20" s="1"/>
      <c r="Y20" s="1"/>
    </row>
    <row r="21" spans="1:25" ht="40.5" customHeight="1" thickBot="1">
      <c r="A21" s="255" t="s">
        <v>307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1</v>
      </c>
      <c r="Q21" s="71">
        <v>43</v>
      </c>
      <c r="R21" s="271">
        <f t="shared" si="0"/>
        <v>1</v>
      </c>
      <c r="S21" s="171">
        <f t="shared" si="0"/>
        <v>43</v>
      </c>
      <c r="T21" s="1"/>
      <c r="U21" s="1"/>
      <c r="V21" s="1"/>
      <c r="W21" s="1"/>
      <c r="X21" s="1"/>
      <c r="Y21" s="1"/>
    </row>
    <row r="22" spans="1:25" ht="40.5" customHeight="1" thickBot="1">
      <c r="A22" s="254" t="s">
        <v>308</v>
      </c>
      <c r="B22" s="14">
        <v>1</v>
      </c>
      <c r="C22" s="14">
        <v>10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71"/>
      <c r="R22" s="271">
        <f t="shared" si="0"/>
        <v>1</v>
      </c>
      <c r="S22" s="171">
        <f t="shared" si="0"/>
        <v>10</v>
      </c>
      <c r="T22" s="1"/>
      <c r="U22" s="1"/>
      <c r="V22" s="1"/>
      <c r="W22" s="1"/>
      <c r="X22" s="1"/>
      <c r="Y22" s="1"/>
    </row>
    <row r="23" spans="1:25" ht="40.5" customHeight="1" thickBot="1">
      <c r="A23" s="257" t="s">
        <v>309</v>
      </c>
      <c r="B23" s="14">
        <v>1</v>
      </c>
      <c r="C23" s="14">
        <v>50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71"/>
      <c r="R23" s="271">
        <f t="shared" si="0"/>
        <v>1</v>
      </c>
      <c r="S23" s="171">
        <f t="shared" si="0"/>
        <v>50</v>
      </c>
      <c r="T23" s="1"/>
      <c r="U23" s="1"/>
      <c r="V23" s="1"/>
      <c r="W23" s="1"/>
      <c r="X23" s="1"/>
      <c r="Y23" s="1"/>
    </row>
    <row r="24" spans="1:25" ht="40.5" customHeight="1" thickBot="1">
      <c r="A24" s="255" t="s">
        <v>310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4</v>
      </c>
      <c r="Q24" s="71">
        <v>64</v>
      </c>
      <c r="R24" s="271">
        <f t="shared" si="0"/>
        <v>4</v>
      </c>
      <c r="S24" s="171">
        <f t="shared" si="0"/>
        <v>64</v>
      </c>
      <c r="T24" s="1"/>
      <c r="U24" s="1"/>
      <c r="V24" s="1"/>
      <c r="W24" s="1"/>
      <c r="X24" s="1"/>
      <c r="Y24" s="1"/>
    </row>
    <row r="25" spans="1:25" ht="40.5" customHeight="1" thickBot="1">
      <c r="A25" s="255" t="s">
        <v>311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>
        <v>4</v>
      </c>
      <c r="Q25" s="71">
        <v>47</v>
      </c>
      <c r="R25" s="271">
        <f t="shared" si="0"/>
        <v>4</v>
      </c>
      <c r="S25" s="171">
        <f t="shared" si="0"/>
        <v>47</v>
      </c>
      <c r="T25" s="1"/>
      <c r="U25" s="1"/>
      <c r="V25" s="1"/>
      <c r="W25" s="1"/>
      <c r="X25" s="1"/>
      <c r="Y25" s="1"/>
    </row>
    <row r="26" spans="1:25" ht="40.5" customHeight="1" thickBot="1">
      <c r="A26" s="257" t="s">
        <v>312</v>
      </c>
      <c r="B26" s="14"/>
      <c r="C26" s="14"/>
      <c r="D26" s="14"/>
      <c r="E26" s="14"/>
      <c r="F26" s="14">
        <v>3</v>
      </c>
      <c r="G26" s="14">
        <v>680</v>
      </c>
      <c r="H26" s="14"/>
      <c r="I26" s="14"/>
      <c r="J26" s="14"/>
      <c r="K26" s="14"/>
      <c r="L26" s="14"/>
      <c r="M26" s="14"/>
      <c r="N26" s="14"/>
      <c r="O26" s="14"/>
      <c r="P26" s="14"/>
      <c r="Q26" s="71"/>
      <c r="R26" s="271">
        <f t="shared" si="0"/>
        <v>3</v>
      </c>
      <c r="S26" s="171">
        <f t="shared" si="0"/>
        <v>680</v>
      </c>
      <c r="T26" s="1"/>
      <c r="U26" s="1"/>
      <c r="V26" s="1"/>
      <c r="W26" s="1"/>
      <c r="X26" s="1"/>
      <c r="Y26" s="1"/>
    </row>
    <row r="27" spans="1:25" ht="40.5" customHeight="1" thickBot="1">
      <c r="A27" s="255" t="s">
        <v>313</v>
      </c>
      <c r="B27" s="14"/>
      <c r="C27" s="14"/>
      <c r="D27" s="14"/>
      <c r="E27" s="14"/>
      <c r="F27" s="14"/>
      <c r="G27" s="14"/>
      <c r="H27" s="14"/>
      <c r="I27" s="14"/>
      <c r="J27" s="14">
        <v>1</v>
      </c>
      <c r="K27" s="14">
        <v>400</v>
      </c>
      <c r="L27" s="14"/>
      <c r="M27" s="14"/>
      <c r="N27" s="14"/>
      <c r="O27" s="14"/>
      <c r="P27" s="14"/>
      <c r="Q27" s="71"/>
      <c r="R27" s="271">
        <f t="shared" si="0"/>
        <v>1</v>
      </c>
      <c r="S27" s="171">
        <f t="shared" si="0"/>
        <v>400</v>
      </c>
      <c r="T27" s="1"/>
      <c r="U27" s="1"/>
      <c r="V27" s="1"/>
      <c r="W27" s="1"/>
      <c r="X27" s="1"/>
      <c r="Y27" s="1"/>
    </row>
    <row r="28" spans="1:25" ht="40.5" customHeight="1" thickBot="1">
      <c r="A28" s="255" t="s">
        <v>314</v>
      </c>
      <c r="B28" s="14"/>
      <c r="C28" s="14"/>
      <c r="D28" s="14"/>
      <c r="E28" s="14"/>
      <c r="F28" s="14"/>
      <c r="G28" s="14"/>
      <c r="H28" s="14">
        <v>1</v>
      </c>
      <c r="I28" s="14">
        <v>350</v>
      </c>
      <c r="J28" s="14"/>
      <c r="K28" s="14"/>
      <c r="L28" s="14"/>
      <c r="M28" s="14"/>
      <c r="N28" s="14"/>
      <c r="O28" s="14"/>
      <c r="P28" s="14"/>
      <c r="Q28" s="71"/>
      <c r="R28" s="271">
        <f t="shared" si="0"/>
        <v>1</v>
      </c>
      <c r="S28" s="171">
        <f t="shared" si="0"/>
        <v>350</v>
      </c>
      <c r="T28" s="1"/>
      <c r="U28" s="1"/>
      <c r="V28" s="1"/>
      <c r="W28" s="1"/>
      <c r="X28" s="1"/>
      <c r="Y28" s="1"/>
    </row>
    <row r="29" spans="1:25" ht="40.5" customHeight="1" thickBot="1">
      <c r="A29" s="255" t="s">
        <v>315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>
        <v>1</v>
      </c>
      <c r="Q29" s="71">
        <v>250</v>
      </c>
      <c r="R29" s="271">
        <f t="shared" si="0"/>
        <v>1</v>
      </c>
      <c r="S29" s="171">
        <f t="shared" si="0"/>
        <v>250</v>
      </c>
      <c r="T29" s="1"/>
      <c r="U29" s="1"/>
      <c r="V29" s="1"/>
      <c r="W29" s="1"/>
      <c r="X29" s="1"/>
      <c r="Y29" s="1"/>
    </row>
    <row r="30" spans="1:25" ht="40.5" customHeight="1" thickBot="1">
      <c r="A30" s="255" t="s">
        <v>316</v>
      </c>
      <c r="B30" s="14"/>
      <c r="C30" s="14"/>
      <c r="D30" s="14"/>
      <c r="E30" s="14"/>
      <c r="F30" s="14"/>
      <c r="G30" s="14"/>
      <c r="H30" s="14"/>
      <c r="I30" s="14"/>
      <c r="J30" s="14">
        <v>1</v>
      </c>
      <c r="K30" s="14">
        <v>350</v>
      </c>
      <c r="L30" s="14"/>
      <c r="M30" s="14"/>
      <c r="N30" s="14"/>
      <c r="O30" s="14"/>
      <c r="P30" s="14"/>
      <c r="Q30" s="71"/>
      <c r="R30" s="271">
        <f t="shared" si="0"/>
        <v>1</v>
      </c>
      <c r="S30" s="171">
        <f t="shared" si="0"/>
        <v>350</v>
      </c>
      <c r="T30" s="1"/>
      <c r="U30" s="1"/>
      <c r="V30" s="1"/>
      <c r="W30" s="1"/>
      <c r="X30" s="1"/>
      <c r="Y30" s="1"/>
    </row>
    <row r="31" spans="1:25" ht="40.5" customHeight="1" thickBot="1">
      <c r="A31" s="255" t="s">
        <v>317</v>
      </c>
      <c r="B31" s="130"/>
      <c r="C31" s="130"/>
      <c r="D31" s="130"/>
      <c r="E31" s="130"/>
      <c r="F31" s="130"/>
      <c r="G31" s="130"/>
      <c r="H31" s="130"/>
      <c r="I31" s="130"/>
      <c r="J31" s="130">
        <v>1</v>
      </c>
      <c r="K31" s="130">
        <v>20</v>
      </c>
      <c r="L31" s="130"/>
      <c r="M31" s="130"/>
      <c r="N31" s="130"/>
      <c r="O31" s="130"/>
      <c r="P31" s="130"/>
      <c r="Q31" s="270"/>
      <c r="R31" s="271">
        <f t="shared" si="0"/>
        <v>1</v>
      </c>
      <c r="S31" s="171">
        <f t="shared" si="0"/>
        <v>20</v>
      </c>
      <c r="T31" s="1"/>
      <c r="U31" s="1"/>
      <c r="V31" s="1"/>
      <c r="W31" s="1"/>
      <c r="X31" s="1"/>
      <c r="Y31" s="1"/>
    </row>
    <row r="32" spans="1:25" ht="40.5" customHeight="1" thickBot="1">
      <c r="A32" s="255" t="s">
        <v>318</v>
      </c>
      <c r="B32" s="130">
        <v>1</v>
      </c>
      <c r="C32" s="130">
        <v>40</v>
      </c>
      <c r="D32" s="130"/>
      <c r="E32" s="130"/>
      <c r="F32" s="130">
        <v>1</v>
      </c>
      <c r="G32" s="130">
        <v>40</v>
      </c>
      <c r="H32" s="130"/>
      <c r="I32" s="130"/>
      <c r="J32" s="130"/>
      <c r="K32" s="130"/>
      <c r="L32" s="130"/>
      <c r="M32" s="130"/>
      <c r="N32" s="130"/>
      <c r="O32" s="130"/>
      <c r="P32" s="130"/>
      <c r="Q32" s="270"/>
      <c r="R32" s="271">
        <f t="shared" si="0"/>
        <v>2</v>
      </c>
      <c r="S32" s="171">
        <f t="shared" si="0"/>
        <v>80</v>
      </c>
      <c r="T32" s="1"/>
      <c r="U32" s="1"/>
      <c r="V32" s="1"/>
      <c r="W32" s="1"/>
      <c r="X32" s="1"/>
      <c r="Y32" s="1"/>
    </row>
    <row r="33" spans="1:25" ht="40.5" customHeight="1" thickBot="1">
      <c r="A33" s="255" t="s">
        <v>319</v>
      </c>
      <c r="B33" s="130"/>
      <c r="C33" s="130"/>
      <c r="D33" s="130"/>
      <c r="E33" s="130"/>
      <c r="F33" s="130"/>
      <c r="G33" s="130"/>
      <c r="H33" s="130"/>
      <c r="I33" s="130"/>
      <c r="J33" s="130">
        <v>1</v>
      </c>
      <c r="K33" s="130">
        <v>45</v>
      </c>
      <c r="L33" s="130"/>
      <c r="M33" s="130"/>
      <c r="N33" s="130"/>
      <c r="O33" s="130"/>
      <c r="P33" s="130"/>
      <c r="Q33" s="270"/>
      <c r="R33" s="271">
        <f t="shared" si="0"/>
        <v>1</v>
      </c>
      <c r="S33" s="171">
        <f t="shared" si="0"/>
        <v>45</v>
      </c>
      <c r="T33" s="1"/>
      <c r="U33" s="1"/>
      <c r="V33" s="1"/>
      <c r="W33" s="1"/>
      <c r="X33" s="1"/>
      <c r="Y33" s="1"/>
    </row>
    <row r="34" spans="1:25" ht="51.75" customHeight="1" thickBot="1">
      <c r="A34" s="255" t="s">
        <v>320</v>
      </c>
      <c r="B34" s="130"/>
      <c r="C34" s="130"/>
      <c r="D34" s="130"/>
      <c r="E34" s="130"/>
      <c r="F34" s="130"/>
      <c r="G34" s="130"/>
      <c r="H34" s="130"/>
      <c r="I34" s="130"/>
      <c r="J34" s="130">
        <v>1</v>
      </c>
      <c r="K34" s="130">
        <v>20</v>
      </c>
      <c r="L34" s="130"/>
      <c r="M34" s="130"/>
      <c r="N34" s="130"/>
      <c r="O34" s="130"/>
      <c r="P34" s="130"/>
      <c r="Q34" s="270"/>
      <c r="R34" s="271">
        <f t="shared" si="0"/>
        <v>1</v>
      </c>
      <c r="S34" s="171">
        <f t="shared" si="0"/>
        <v>20</v>
      </c>
      <c r="T34" s="1"/>
      <c r="U34" s="1"/>
      <c r="V34" s="1"/>
      <c r="W34" s="1"/>
      <c r="X34" s="1"/>
      <c r="Y34" s="1"/>
    </row>
    <row r="35" spans="1:25" ht="30" customHeight="1" thickBot="1">
      <c r="A35" s="206" t="s">
        <v>86</v>
      </c>
      <c r="B35" s="247">
        <f aca="true" t="shared" si="1" ref="B35:S35">SUM(B4:B34)</f>
        <v>4</v>
      </c>
      <c r="C35" s="247">
        <f t="shared" si="1"/>
        <v>250</v>
      </c>
      <c r="D35" s="247">
        <f t="shared" si="1"/>
        <v>0</v>
      </c>
      <c r="E35" s="247">
        <f t="shared" si="1"/>
        <v>0</v>
      </c>
      <c r="F35" s="247">
        <f t="shared" si="1"/>
        <v>14</v>
      </c>
      <c r="G35" s="247">
        <f t="shared" si="1"/>
        <v>1345</v>
      </c>
      <c r="H35" s="247">
        <f t="shared" si="1"/>
        <v>3</v>
      </c>
      <c r="I35" s="247">
        <f t="shared" si="1"/>
        <v>422</v>
      </c>
      <c r="J35" s="247">
        <f t="shared" si="1"/>
        <v>11</v>
      </c>
      <c r="K35" s="247">
        <f t="shared" si="1"/>
        <v>1286</v>
      </c>
      <c r="L35" s="247">
        <f t="shared" si="1"/>
        <v>0</v>
      </c>
      <c r="M35" s="247">
        <f t="shared" si="1"/>
        <v>0</v>
      </c>
      <c r="N35" s="247">
        <f t="shared" si="1"/>
        <v>0</v>
      </c>
      <c r="O35" s="247">
        <f t="shared" si="1"/>
        <v>0</v>
      </c>
      <c r="P35" s="247">
        <f t="shared" si="1"/>
        <v>18</v>
      </c>
      <c r="Q35" s="248">
        <f t="shared" si="1"/>
        <v>901</v>
      </c>
      <c r="R35" s="273">
        <f t="shared" si="1"/>
        <v>50</v>
      </c>
      <c r="S35" s="248">
        <f t="shared" si="1"/>
        <v>4204</v>
      </c>
      <c r="T35" s="1"/>
      <c r="U35" s="1"/>
      <c r="V35" s="1"/>
      <c r="W35" s="1"/>
      <c r="X35" s="1"/>
      <c r="Y35" s="1"/>
    </row>
    <row r="36" spans="1:25" ht="21" customHeight="1">
      <c r="A36" s="56"/>
      <c r="T36" s="1"/>
      <c r="U36" s="1"/>
      <c r="V36" s="1"/>
      <c r="W36" s="1"/>
      <c r="X36" s="1"/>
      <c r="Y36" s="1"/>
    </row>
    <row r="37" ht="12.75">
      <c r="A37" s="56"/>
    </row>
    <row r="38" ht="12.75">
      <c r="A38" s="13" t="s">
        <v>127</v>
      </c>
    </row>
    <row r="39" ht="13.5" thickBot="1">
      <c r="A39" s="56"/>
    </row>
    <row r="40" spans="1:3" ht="18" customHeight="1">
      <c r="A40" s="444" t="s">
        <v>142</v>
      </c>
      <c r="B40" s="443" t="s">
        <v>128</v>
      </c>
      <c r="C40" s="446"/>
    </row>
    <row r="41" spans="1:14" ht="25.5">
      <c r="A41" s="445"/>
      <c r="B41" s="14" t="s">
        <v>129</v>
      </c>
      <c r="C41" s="71" t="s">
        <v>4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3" ht="25.5">
      <c r="A42" s="72" t="s">
        <v>350</v>
      </c>
      <c r="B42" s="14">
        <v>1</v>
      </c>
      <c r="C42" s="71">
        <v>47</v>
      </c>
    </row>
    <row r="43" spans="1:3" ht="24" customHeight="1" thickBot="1">
      <c r="A43" s="174" t="s">
        <v>86</v>
      </c>
      <c r="B43" s="274">
        <f>SUM(B42:B42)</f>
        <v>1</v>
      </c>
      <c r="C43" s="274">
        <f>SUM(C42:C42)</f>
        <v>47</v>
      </c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</sheetData>
  <sheetProtection/>
  <mergeCells count="12">
    <mergeCell ref="H2:I2"/>
    <mergeCell ref="J2:K2"/>
    <mergeCell ref="L2:M2"/>
    <mergeCell ref="N2:O2"/>
    <mergeCell ref="P2:Q2"/>
    <mergeCell ref="R2:S2"/>
    <mergeCell ref="A40:A41"/>
    <mergeCell ref="B40:C40"/>
    <mergeCell ref="A2:A3"/>
    <mergeCell ref="B2:C2"/>
    <mergeCell ref="D2:E2"/>
    <mergeCell ref="F2:G2"/>
  </mergeCells>
  <printOptions/>
  <pageMargins left="0.37" right="0.45" top="0.75" bottom="0.2755905511811024" header="0.5118110236220472" footer="0.37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90" zoomScaleNormal="90" workbookViewId="0" topLeftCell="A1">
      <selection activeCell="A7" sqref="A7:N7"/>
    </sheetView>
  </sheetViews>
  <sheetFormatPr defaultColWidth="9.00390625" defaultRowHeight="12.75"/>
  <cols>
    <col min="1" max="1" width="52.25390625" style="0" customWidth="1"/>
    <col min="2" max="10" width="11.75390625" style="0" customWidth="1"/>
  </cols>
  <sheetData>
    <row r="1" spans="1:10" ht="19.5" customHeight="1" thickBot="1">
      <c r="A1" s="154" t="s">
        <v>130</v>
      </c>
      <c r="B1" s="12"/>
      <c r="C1" s="12"/>
      <c r="D1" s="4"/>
      <c r="E1" s="4"/>
      <c r="F1" s="4"/>
      <c r="G1" s="4"/>
      <c r="H1" s="4"/>
      <c r="I1" s="4"/>
      <c r="J1" s="4"/>
    </row>
    <row r="2" spans="1:19" ht="90" customHeight="1">
      <c r="A2" s="450" t="s">
        <v>142</v>
      </c>
      <c r="B2" s="453" t="s">
        <v>134</v>
      </c>
      <c r="C2" s="454"/>
      <c r="D2" s="454"/>
      <c r="E2" s="454"/>
      <c r="F2" s="454"/>
      <c r="G2" s="455"/>
      <c r="H2" s="456" t="s">
        <v>135</v>
      </c>
      <c r="I2" s="457"/>
      <c r="J2" s="457"/>
      <c r="K2" s="457"/>
      <c r="L2" s="457"/>
      <c r="M2" s="458"/>
      <c r="N2" s="453" t="s">
        <v>136</v>
      </c>
      <c r="O2" s="454"/>
      <c r="P2" s="454"/>
      <c r="Q2" s="454"/>
      <c r="R2" s="454"/>
      <c r="S2" s="462"/>
    </row>
    <row r="3" spans="1:19" ht="37.5" customHeight="1">
      <c r="A3" s="451"/>
      <c r="B3" s="459" t="s">
        <v>131</v>
      </c>
      <c r="C3" s="460"/>
      <c r="D3" s="459" t="s">
        <v>132</v>
      </c>
      <c r="E3" s="460"/>
      <c r="F3" s="459" t="s">
        <v>133</v>
      </c>
      <c r="G3" s="460"/>
      <c r="H3" s="459" t="s">
        <v>131</v>
      </c>
      <c r="I3" s="460"/>
      <c r="J3" s="459" t="s">
        <v>132</v>
      </c>
      <c r="K3" s="460"/>
      <c r="L3" s="459" t="s">
        <v>133</v>
      </c>
      <c r="M3" s="460"/>
      <c r="N3" s="459" t="s">
        <v>131</v>
      </c>
      <c r="O3" s="460"/>
      <c r="P3" s="459" t="s">
        <v>132</v>
      </c>
      <c r="Q3" s="460"/>
      <c r="R3" s="459" t="s">
        <v>133</v>
      </c>
      <c r="S3" s="461"/>
    </row>
    <row r="4" spans="1:19" ht="37.5" customHeight="1">
      <c r="A4" s="452"/>
      <c r="B4" s="104" t="s">
        <v>138</v>
      </c>
      <c r="C4" s="14" t="s">
        <v>139</v>
      </c>
      <c r="D4" s="14" t="s">
        <v>138</v>
      </c>
      <c r="E4" s="14" t="s">
        <v>139</v>
      </c>
      <c r="F4" s="14" t="s">
        <v>138</v>
      </c>
      <c r="G4" s="14" t="s">
        <v>139</v>
      </c>
      <c r="H4" s="14" t="s">
        <v>140</v>
      </c>
      <c r="I4" s="14" t="s">
        <v>139</v>
      </c>
      <c r="J4" s="14" t="s">
        <v>140</v>
      </c>
      <c r="K4" s="14" t="s">
        <v>139</v>
      </c>
      <c r="L4" s="14" t="s">
        <v>140</v>
      </c>
      <c r="M4" s="14" t="s">
        <v>139</v>
      </c>
      <c r="N4" s="14" t="s">
        <v>140</v>
      </c>
      <c r="O4" s="14" t="s">
        <v>139</v>
      </c>
      <c r="P4" s="14" t="s">
        <v>140</v>
      </c>
      <c r="Q4" s="14" t="s">
        <v>139</v>
      </c>
      <c r="R4" s="14" t="s">
        <v>140</v>
      </c>
      <c r="S4" s="71" t="s">
        <v>139</v>
      </c>
    </row>
    <row r="5" spans="1:19" ht="20.25" customHeight="1" thickBot="1">
      <c r="A5" s="149"/>
      <c r="B5" s="150">
        <v>1</v>
      </c>
      <c r="C5" s="150">
        <v>1</v>
      </c>
      <c r="D5" s="151">
        <v>13</v>
      </c>
      <c r="E5" s="152">
        <v>13</v>
      </c>
      <c r="F5" s="152">
        <v>8</v>
      </c>
      <c r="G5" s="152">
        <v>8</v>
      </c>
      <c r="H5" s="150">
        <v>9</v>
      </c>
      <c r="I5" s="150">
        <v>27</v>
      </c>
      <c r="J5" s="151">
        <v>1</v>
      </c>
      <c r="K5" s="152">
        <v>30</v>
      </c>
      <c r="L5" s="152">
        <v>1</v>
      </c>
      <c r="M5" s="152">
        <v>30</v>
      </c>
      <c r="N5" s="150">
        <v>24</v>
      </c>
      <c r="O5" s="150">
        <v>24</v>
      </c>
      <c r="P5" s="151"/>
      <c r="Q5" s="152"/>
      <c r="R5" s="152"/>
      <c r="S5" s="153"/>
    </row>
    <row r="6" ht="12.75">
      <c r="A6" s="4"/>
    </row>
    <row r="7" spans="1:14" ht="21" customHeight="1">
      <c r="A7" s="275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</sheetData>
  <sheetProtection/>
  <mergeCells count="13">
    <mergeCell ref="H3:I3"/>
    <mergeCell ref="J3:K3"/>
    <mergeCell ref="L3:M3"/>
    <mergeCell ref="A2:A4"/>
    <mergeCell ref="B2:G2"/>
    <mergeCell ref="H2:M2"/>
    <mergeCell ref="N3:O3"/>
    <mergeCell ref="P3:Q3"/>
    <mergeCell ref="R3:S3"/>
    <mergeCell ref="N2:S2"/>
    <mergeCell ref="B3:C3"/>
    <mergeCell ref="D3:E3"/>
    <mergeCell ref="F3:G3"/>
  </mergeCells>
  <printOptions/>
  <pageMargins left="0.37" right="0.45" top="0.75" bottom="0.2755905511811024" header="0.5118110236220472" footer="0.37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view="pageLayout" zoomScale="110" zoomScaleNormal="120" zoomScalePageLayoutView="110" workbookViewId="0" topLeftCell="A1">
      <selection activeCell="H30" sqref="H30"/>
    </sheetView>
  </sheetViews>
  <sheetFormatPr defaultColWidth="9.00390625" defaultRowHeight="12.75"/>
  <cols>
    <col min="1" max="1" width="20.00390625" style="0" customWidth="1"/>
    <col min="2" max="2" width="9.75390625" style="0" customWidth="1"/>
    <col min="3" max="3" width="10.25390625" style="0" customWidth="1"/>
    <col min="4" max="4" width="9.125" style="0" customWidth="1"/>
    <col min="5" max="5" width="9.75390625" style="0" customWidth="1"/>
    <col min="6" max="6" width="8.75390625" style="0" customWidth="1"/>
    <col min="7" max="8" width="9.00390625" style="0" customWidth="1"/>
    <col min="9" max="9" width="7.875" style="0" customWidth="1"/>
    <col min="10" max="10" width="9.25390625" style="0" customWidth="1"/>
    <col min="11" max="11" width="7.625" style="0" customWidth="1"/>
    <col min="12" max="12" width="6.25390625" style="0" customWidth="1"/>
    <col min="13" max="13" width="5.875" style="0" customWidth="1"/>
    <col min="14" max="14" width="5.125" style="0" customWidth="1"/>
    <col min="15" max="15" width="3.875" style="0" hidden="1" customWidth="1"/>
    <col min="16" max="16" width="9.125" style="0" hidden="1" customWidth="1"/>
    <col min="17" max="18" width="5.25390625" style="0" customWidth="1"/>
    <col min="19" max="19" width="15.625" style="0" customWidth="1"/>
  </cols>
  <sheetData>
    <row r="1" spans="1:11" ht="12.75" customHeight="1">
      <c r="A1" s="333" t="s">
        <v>25</v>
      </c>
      <c r="B1" s="333"/>
      <c r="C1" s="333"/>
      <c r="D1" s="333"/>
      <c r="E1" s="333"/>
      <c r="F1" s="333"/>
      <c r="G1" s="333"/>
      <c r="H1" s="333"/>
      <c r="I1" s="333"/>
      <c r="J1" s="333"/>
      <c r="K1" s="11"/>
    </row>
    <row r="2" spans="1:17" ht="10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9"/>
      <c r="M2" s="9"/>
      <c r="N2" s="9"/>
      <c r="O2" s="35"/>
      <c r="P2" s="35"/>
      <c r="Q2" s="35"/>
    </row>
    <row r="3" spans="1:11" ht="24" customHeight="1">
      <c r="A3" s="311" t="s">
        <v>36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10.5" customHeight="1" thickBot="1">
      <c r="A4" s="11"/>
      <c r="B4" s="12"/>
      <c r="C4" s="12"/>
      <c r="D4" s="11"/>
      <c r="E4" s="11"/>
      <c r="F4" s="11"/>
      <c r="G4" s="11"/>
      <c r="H4" s="11"/>
      <c r="I4" s="11"/>
      <c r="J4" s="11"/>
      <c r="K4" s="11"/>
    </row>
    <row r="5" spans="1:11" ht="22.5" customHeight="1">
      <c r="A5" s="315" t="s">
        <v>142</v>
      </c>
      <c r="B5" s="334" t="s">
        <v>66</v>
      </c>
      <c r="C5" s="335"/>
      <c r="D5" s="335"/>
      <c r="E5" s="335"/>
      <c r="F5" s="335"/>
      <c r="G5" s="335"/>
      <c r="H5" s="335"/>
      <c r="I5" s="335"/>
      <c r="J5" s="335"/>
      <c r="K5" s="336"/>
    </row>
    <row r="6" spans="1:11" ht="12.75" customHeight="1">
      <c r="A6" s="316"/>
      <c r="B6" s="325" t="s">
        <v>79</v>
      </c>
      <c r="C6" s="322" t="s">
        <v>80</v>
      </c>
      <c r="D6" s="324" t="s">
        <v>32</v>
      </c>
      <c r="E6" s="324" t="s">
        <v>33</v>
      </c>
      <c r="F6" s="323" t="s">
        <v>34</v>
      </c>
      <c r="G6" s="323" t="s">
        <v>38</v>
      </c>
      <c r="H6" s="324" t="s">
        <v>90</v>
      </c>
      <c r="I6" s="339" t="s">
        <v>19</v>
      </c>
      <c r="J6" s="339" t="s">
        <v>18</v>
      </c>
      <c r="K6" s="341" t="s">
        <v>2</v>
      </c>
    </row>
    <row r="7" spans="1:11" ht="43.5" customHeight="1" thickBot="1">
      <c r="A7" s="317"/>
      <c r="B7" s="326"/>
      <c r="C7" s="342"/>
      <c r="D7" s="338"/>
      <c r="E7" s="338"/>
      <c r="F7" s="324"/>
      <c r="G7" s="324"/>
      <c r="H7" s="338"/>
      <c r="I7" s="340"/>
      <c r="J7" s="340"/>
      <c r="K7" s="325"/>
    </row>
    <row r="8" spans="1:11" ht="17.25" customHeight="1">
      <c r="A8" s="318" t="s">
        <v>78</v>
      </c>
      <c r="B8" s="319"/>
      <c r="C8" s="319"/>
      <c r="D8" s="319"/>
      <c r="E8" s="319"/>
      <c r="F8" s="319"/>
      <c r="G8" s="319"/>
      <c r="H8" s="319"/>
      <c r="I8" s="319"/>
      <c r="J8" s="319"/>
      <c r="K8" s="320"/>
    </row>
    <row r="9" spans="1:11" ht="12.75">
      <c r="A9" s="113" t="s">
        <v>46</v>
      </c>
      <c r="B9" s="106"/>
      <c r="C9" s="106">
        <v>148</v>
      </c>
      <c r="D9" s="106"/>
      <c r="E9" s="106"/>
      <c r="F9" s="106"/>
      <c r="G9" s="106"/>
      <c r="H9" s="106">
        <f>SUM(B9:G9)</f>
        <v>148</v>
      </c>
      <c r="I9" s="106"/>
      <c r="J9" s="106"/>
      <c r="K9" s="114">
        <f>SUM(H9:J9)</f>
        <v>148</v>
      </c>
    </row>
    <row r="10" spans="1:11" ht="12.75">
      <c r="A10" s="113" t="s">
        <v>77</v>
      </c>
      <c r="B10" s="106"/>
      <c r="C10" s="106">
        <v>76</v>
      </c>
      <c r="D10" s="14">
        <v>241</v>
      </c>
      <c r="E10" s="14">
        <v>300</v>
      </c>
      <c r="F10" s="14">
        <v>62</v>
      </c>
      <c r="G10" s="14">
        <v>4</v>
      </c>
      <c r="H10" s="14">
        <f>SUM(B10:G10)</f>
        <v>683</v>
      </c>
      <c r="I10" s="14">
        <v>26</v>
      </c>
      <c r="J10" s="14">
        <v>39</v>
      </c>
      <c r="K10" s="114">
        <f>SUM(H10:J10)</f>
        <v>748</v>
      </c>
    </row>
    <row r="11" spans="1:11" ht="25.5">
      <c r="A11" s="113" t="s">
        <v>76</v>
      </c>
      <c r="B11" s="106"/>
      <c r="C11" s="107"/>
      <c r="D11" s="106"/>
      <c r="E11" s="106">
        <v>3</v>
      </c>
      <c r="F11" s="106"/>
      <c r="G11" s="106"/>
      <c r="H11" s="106">
        <f>SUM(B11:G11)</f>
        <v>3</v>
      </c>
      <c r="I11" s="106"/>
      <c r="J11" s="106"/>
      <c r="K11" s="114">
        <f>SUM(H11:J11)</f>
        <v>3</v>
      </c>
    </row>
    <row r="12" spans="1:11" ht="12.75">
      <c r="A12" s="113" t="s">
        <v>75</v>
      </c>
      <c r="B12" s="106">
        <v>11</v>
      </c>
      <c r="C12" s="106">
        <v>488</v>
      </c>
      <c r="D12" s="106">
        <v>107</v>
      </c>
      <c r="E12" s="106"/>
      <c r="F12" s="106"/>
      <c r="G12" s="106"/>
      <c r="H12" s="106">
        <f>SUM(B12:G12)</f>
        <v>606</v>
      </c>
      <c r="I12" s="106"/>
      <c r="J12" s="106"/>
      <c r="K12" s="114">
        <f>SUM(H12:J12)</f>
        <v>606</v>
      </c>
    </row>
    <row r="13" spans="1:11" ht="38.25">
      <c r="A13" s="113" t="s">
        <v>327</v>
      </c>
      <c r="B13" s="106">
        <v>89</v>
      </c>
      <c r="C13" s="107"/>
      <c r="D13" s="106"/>
      <c r="E13" s="106"/>
      <c r="F13" s="106"/>
      <c r="G13" s="106"/>
      <c r="H13" s="106">
        <f>SUM(B13:G13)</f>
        <v>89</v>
      </c>
      <c r="I13" s="106"/>
      <c r="J13" s="106"/>
      <c r="K13" s="114">
        <f>SUM(H13:J13)</f>
        <v>89</v>
      </c>
    </row>
    <row r="14" spans="1:11" ht="12.75">
      <c r="A14" s="113" t="s">
        <v>37</v>
      </c>
      <c r="B14" s="107">
        <f>SUM(B9:B13)</f>
        <v>100</v>
      </c>
      <c r="C14" s="107">
        <f aca="true" t="shared" si="0" ref="C14:K14">SUM(C9:C13)</f>
        <v>712</v>
      </c>
      <c r="D14" s="107">
        <f t="shared" si="0"/>
        <v>348</v>
      </c>
      <c r="E14" s="107">
        <f t="shared" si="0"/>
        <v>303</v>
      </c>
      <c r="F14" s="107">
        <f t="shared" si="0"/>
        <v>62</v>
      </c>
      <c r="G14" s="107">
        <f t="shared" si="0"/>
        <v>4</v>
      </c>
      <c r="H14" s="107">
        <f t="shared" si="0"/>
        <v>1529</v>
      </c>
      <c r="I14" s="107">
        <f>SUM(I9:I13)</f>
        <v>26</v>
      </c>
      <c r="J14" s="107">
        <f t="shared" si="0"/>
        <v>39</v>
      </c>
      <c r="K14" s="114">
        <f t="shared" si="0"/>
        <v>1594</v>
      </c>
    </row>
    <row r="15" spans="1:11" ht="15.75" customHeight="1">
      <c r="A15" s="327" t="s">
        <v>74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9"/>
    </row>
    <row r="16" spans="1:11" ht="15.75" customHeight="1">
      <c r="A16" s="88" t="s">
        <v>42</v>
      </c>
      <c r="B16" s="116"/>
      <c r="C16" s="116">
        <v>90</v>
      </c>
      <c r="D16" s="116"/>
      <c r="E16" s="116"/>
      <c r="F16" s="116"/>
      <c r="G16" s="116"/>
      <c r="H16" s="106">
        <f aca="true" t="shared" si="1" ref="H16:H25">SUM(B16:G16)</f>
        <v>90</v>
      </c>
      <c r="I16" s="116"/>
      <c r="J16" s="116"/>
      <c r="K16" s="114">
        <f>SUM(H16:J16)</f>
        <v>90</v>
      </c>
    </row>
    <row r="17" spans="1:11" ht="15.75" customHeight="1">
      <c r="A17" s="88" t="s">
        <v>43</v>
      </c>
      <c r="B17" s="118"/>
      <c r="C17" s="118"/>
      <c r="D17" s="118">
        <v>1115</v>
      </c>
      <c r="E17" s="118"/>
      <c r="F17" s="118"/>
      <c r="G17" s="118"/>
      <c r="H17" s="14">
        <f t="shared" si="1"/>
        <v>1115</v>
      </c>
      <c r="I17" s="118"/>
      <c r="J17" s="118"/>
      <c r="K17" s="114">
        <f aca="true" t="shared" si="2" ref="K17:K25">SUM(H17:J17)</f>
        <v>1115</v>
      </c>
    </row>
    <row r="18" spans="1:11" ht="15.75" customHeight="1">
      <c r="A18" s="88" t="s">
        <v>328</v>
      </c>
      <c r="B18" s="118"/>
      <c r="C18" s="118"/>
      <c r="D18" s="118">
        <v>186</v>
      </c>
      <c r="E18" s="118"/>
      <c r="F18" s="118"/>
      <c r="G18" s="118"/>
      <c r="H18" s="14">
        <f>SUM(B18:G18)</f>
        <v>186</v>
      </c>
      <c r="I18" s="118"/>
      <c r="J18" s="118"/>
      <c r="K18" s="114">
        <f>SUM(H18+I18+J18)</f>
        <v>186</v>
      </c>
    </row>
    <row r="19" spans="1:11" ht="15.75" customHeight="1">
      <c r="A19" s="88" t="s">
        <v>44</v>
      </c>
      <c r="B19" s="118"/>
      <c r="C19" s="118"/>
      <c r="D19" s="118"/>
      <c r="E19" s="118">
        <v>1014</v>
      </c>
      <c r="F19" s="118"/>
      <c r="G19" s="118"/>
      <c r="H19" s="14">
        <f t="shared" si="1"/>
        <v>1014</v>
      </c>
      <c r="I19" s="118"/>
      <c r="J19" s="118"/>
      <c r="K19" s="114">
        <f t="shared" si="2"/>
        <v>1014</v>
      </c>
    </row>
    <row r="20" spans="1:11" ht="15.75" customHeight="1">
      <c r="A20" s="88" t="s">
        <v>329</v>
      </c>
      <c r="B20" s="118"/>
      <c r="C20" s="118"/>
      <c r="D20" s="118"/>
      <c r="E20" s="118"/>
      <c r="F20" s="118">
        <v>26</v>
      </c>
      <c r="G20" s="118"/>
      <c r="H20" s="14">
        <f>SUM(B20:G20)</f>
        <v>26</v>
      </c>
      <c r="I20" s="118"/>
      <c r="J20" s="118"/>
      <c r="K20" s="114">
        <f>SUM(H20:J20)</f>
        <v>26</v>
      </c>
    </row>
    <row r="21" spans="1:11" ht="15.75" customHeight="1">
      <c r="A21" s="88" t="s">
        <v>45</v>
      </c>
      <c r="B21" s="118"/>
      <c r="C21" s="118"/>
      <c r="D21" s="118"/>
      <c r="E21" s="118">
        <v>137</v>
      </c>
      <c r="F21" s="118">
        <v>40</v>
      </c>
      <c r="G21" s="118"/>
      <c r="H21" s="14">
        <f t="shared" si="1"/>
        <v>177</v>
      </c>
      <c r="I21" s="118"/>
      <c r="J21" s="118"/>
      <c r="K21" s="114">
        <f t="shared" si="2"/>
        <v>177</v>
      </c>
    </row>
    <row r="22" spans="1:11" ht="15.75" customHeight="1">
      <c r="A22" s="88" t="s">
        <v>46</v>
      </c>
      <c r="B22" s="118"/>
      <c r="C22" s="118">
        <v>10474</v>
      </c>
      <c r="D22" s="118">
        <v>7934</v>
      </c>
      <c r="E22" s="118">
        <v>25</v>
      </c>
      <c r="F22" s="118"/>
      <c r="G22" s="118"/>
      <c r="H22" s="14">
        <f t="shared" si="1"/>
        <v>18433</v>
      </c>
      <c r="I22" s="118"/>
      <c r="J22" s="118"/>
      <c r="K22" s="114">
        <f t="shared" si="2"/>
        <v>18433</v>
      </c>
    </row>
    <row r="23" spans="1:11" ht="15.75" customHeight="1">
      <c r="A23" s="88" t="s">
        <v>67</v>
      </c>
      <c r="B23" s="116"/>
      <c r="C23" s="116"/>
      <c r="D23" s="116"/>
      <c r="E23" s="116">
        <v>308</v>
      </c>
      <c r="F23" s="116">
        <v>365</v>
      </c>
      <c r="G23" s="116"/>
      <c r="H23" s="106">
        <f t="shared" si="1"/>
        <v>673</v>
      </c>
      <c r="I23" s="116"/>
      <c r="J23" s="116"/>
      <c r="K23" s="114">
        <f t="shared" si="2"/>
        <v>673</v>
      </c>
    </row>
    <row r="24" spans="1:11" ht="45" customHeight="1">
      <c r="A24" s="91" t="s">
        <v>330</v>
      </c>
      <c r="B24" s="184">
        <v>52</v>
      </c>
      <c r="C24" s="184">
        <v>320</v>
      </c>
      <c r="D24" s="184"/>
      <c r="E24" s="184"/>
      <c r="F24" s="184"/>
      <c r="G24" s="184"/>
      <c r="H24" s="106">
        <f t="shared" si="1"/>
        <v>372</v>
      </c>
      <c r="I24" s="184"/>
      <c r="J24" s="184"/>
      <c r="K24" s="114">
        <f t="shared" si="2"/>
        <v>372</v>
      </c>
    </row>
    <row r="25" spans="1:11" ht="15.75" customHeight="1">
      <c r="A25" s="88" t="s">
        <v>71</v>
      </c>
      <c r="B25" s="118"/>
      <c r="C25" s="118"/>
      <c r="D25" s="118">
        <v>173</v>
      </c>
      <c r="E25" s="118">
        <v>105</v>
      </c>
      <c r="F25" s="118">
        <v>55</v>
      </c>
      <c r="G25" s="118"/>
      <c r="H25" s="14">
        <f t="shared" si="1"/>
        <v>333</v>
      </c>
      <c r="I25" s="118"/>
      <c r="J25" s="118"/>
      <c r="K25" s="114">
        <f t="shared" si="2"/>
        <v>333</v>
      </c>
    </row>
    <row r="26" spans="1:11" ht="15.75" customHeight="1">
      <c r="A26" s="113" t="s">
        <v>37</v>
      </c>
      <c r="B26" s="90">
        <f>SUM(B16:B25)</f>
        <v>52</v>
      </c>
      <c r="C26" s="90">
        <f aca="true" t="shared" si="3" ref="C26:K26">SUM(C16:C25)</f>
        <v>10884</v>
      </c>
      <c r="D26" s="90">
        <f t="shared" si="3"/>
        <v>9408</v>
      </c>
      <c r="E26" s="90">
        <f t="shared" si="3"/>
        <v>1589</v>
      </c>
      <c r="F26" s="90">
        <f t="shared" si="3"/>
        <v>486</v>
      </c>
      <c r="G26" s="90">
        <f t="shared" si="3"/>
        <v>0</v>
      </c>
      <c r="H26" s="90">
        <f t="shared" si="3"/>
        <v>22419</v>
      </c>
      <c r="I26" s="90">
        <f t="shared" si="3"/>
        <v>0</v>
      </c>
      <c r="J26" s="90">
        <f t="shared" si="3"/>
        <v>0</v>
      </c>
      <c r="K26" s="170">
        <f t="shared" si="3"/>
        <v>22419</v>
      </c>
    </row>
    <row r="27" spans="1:11" ht="35.25" customHeight="1" thickBot="1">
      <c r="A27" s="187" t="s">
        <v>101</v>
      </c>
      <c r="B27" s="185">
        <f>SUM(B14+B26)</f>
        <v>152</v>
      </c>
      <c r="C27" s="185">
        <f aca="true" t="shared" si="4" ref="C27:K27">SUM(C14+C26)</f>
        <v>11596</v>
      </c>
      <c r="D27" s="185">
        <f t="shared" si="4"/>
        <v>9756</v>
      </c>
      <c r="E27" s="185">
        <f t="shared" si="4"/>
        <v>1892</v>
      </c>
      <c r="F27" s="185">
        <f t="shared" si="4"/>
        <v>548</v>
      </c>
      <c r="G27" s="185">
        <f t="shared" si="4"/>
        <v>4</v>
      </c>
      <c r="H27" s="185">
        <f t="shared" si="4"/>
        <v>23948</v>
      </c>
      <c r="I27" s="185">
        <f t="shared" si="4"/>
        <v>26</v>
      </c>
      <c r="J27" s="185">
        <f t="shared" si="4"/>
        <v>39</v>
      </c>
      <c r="K27" s="186">
        <f t="shared" si="4"/>
        <v>24013</v>
      </c>
    </row>
    <row r="28" spans="1:11" ht="16.5" customHeight="1">
      <c r="A28" s="330" t="s">
        <v>73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2"/>
    </row>
    <row r="29" spans="1:11" ht="42" customHeight="1">
      <c r="A29" s="112" t="s">
        <v>81</v>
      </c>
      <c r="B29" s="90"/>
      <c r="C29" s="90"/>
      <c r="D29" s="90"/>
      <c r="E29" s="184">
        <v>9698</v>
      </c>
      <c r="F29" s="184">
        <v>4849</v>
      </c>
      <c r="G29" s="90"/>
      <c r="H29" s="86">
        <f>SUM(B29:G29)</f>
        <v>14547</v>
      </c>
      <c r="I29" s="90"/>
      <c r="J29" s="90"/>
      <c r="K29" s="87">
        <f>SUM(H29:J29)</f>
        <v>14547</v>
      </c>
    </row>
    <row r="30" spans="1:11" ht="95.25" customHeight="1">
      <c r="A30" s="112" t="s">
        <v>326</v>
      </c>
      <c r="B30" s="90"/>
      <c r="C30" s="90"/>
      <c r="D30" s="90"/>
      <c r="E30" s="184">
        <v>3726</v>
      </c>
      <c r="F30" s="184">
        <v>2200</v>
      </c>
      <c r="G30" s="90"/>
      <c r="H30" s="106">
        <f>SUM(B30:G30)</f>
        <v>5926</v>
      </c>
      <c r="I30" s="90"/>
      <c r="J30" s="90"/>
      <c r="K30" s="107">
        <f>SUM(H30+I30+J30)</f>
        <v>5926</v>
      </c>
    </row>
    <row r="31" spans="1:11" ht="38.25">
      <c r="A31" s="91" t="s">
        <v>72</v>
      </c>
      <c r="B31" s="89"/>
      <c r="C31" s="89"/>
      <c r="D31" s="89"/>
      <c r="E31" s="184">
        <v>150</v>
      </c>
      <c r="F31" s="184">
        <v>150</v>
      </c>
      <c r="G31" s="89"/>
      <c r="H31" s="86">
        <f>SUM(B31:G31)</f>
        <v>300</v>
      </c>
      <c r="I31" s="89"/>
      <c r="J31" s="89"/>
      <c r="K31" s="87">
        <f>SUM(H31:J31)</f>
        <v>300</v>
      </c>
    </row>
    <row r="32" spans="1:11" s="108" customFormat="1" ht="13.5" thickBot="1">
      <c r="A32" s="115" t="s">
        <v>102</v>
      </c>
      <c r="B32" s="182">
        <f aca="true" t="shared" si="5" ref="B32:K32">SUM(B29:B31)</f>
        <v>0</v>
      </c>
      <c r="C32" s="182">
        <f t="shared" si="5"/>
        <v>0</v>
      </c>
      <c r="D32" s="182">
        <f t="shared" si="5"/>
        <v>0</v>
      </c>
      <c r="E32" s="182">
        <f t="shared" si="5"/>
        <v>13574</v>
      </c>
      <c r="F32" s="182">
        <f t="shared" si="5"/>
        <v>7199</v>
      </c>
      <c r="G32" s="182">
        <f t="shared" si="5"/>
        <v>0</v>
      </c>
      <c r="H32" s="182">
        <f t="shared" si="5"/>
        <v>20773</v>
      </c>
      <c r="I32" s="182">
        <f t="shared" si="5"/>
        <v>0</v>
      </c>
      <c r="J32" s="182">
        <f t="shared" si="5"/>
        <v>0</v>
      </c>
      <c r="K32" s="183">
        <f t="shared" si="5"/>
        <v>20773</v>
      </c>
    </row>
    <row r="33" ht="16.5" customHeight="1"/>
    <row r="41" ht="25.5" customHeight="1"/>
    <row r="46" spans="1:11" ht="12.7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10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5"/>
      <c r="B58" s="309"/>
      <c r="C58" s="310"/>
      <c r="D58" s="310"/>
      <c r="E58" s="4"/>
      <c r="F58" s="4"/>
      <c r="G58" s="4"/>
      <c r="H58" s="4"/>
      <c r="I58" s="4"/>
      <c r="J58" s="4"/>
      <c r="K58" s="4"/>
    </row>
    <row r="59" spans="1:11" ht="12.7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</sheetData>
  <sheetProtection/>
  <mergeCells count="20">
    <mergeCell ref="H6:H7"/>
    <mergeCell ref="B58:D58"/>
    <mergeCell ref="J6:J7"/>
    <mergeCell ref="K6:K7"/>
    <mergeCell ref="C6:C7"/>
    <mergeCell ref="D6:D7"/>
    <mergeCell ref="E6:E7"/>
    <mergeCell ref="F6:F7"/>
    <mergeCell ref="G6:G7"/>
    <mergeCell ref="I6:I7"/>
    <mergeCell ref="A5:A7"/>
    <mergeCell ref="B6:B7"/>
    <mergeCell ref="A8:K8"/>
    <mergeCell ref="A15:K15"/>
    <mergeCell ref="A28:K28"/>
    <mergeCell ref="A1:J1"/>
    <mergeCell ref="A3:K3"/>
    <mergeCell ref="B5:K5"/>
    <mergeCell ref="A2:D2"/>
    <mergeCell ref="E2:K2"/>
  </mergeCells>
  <printOptions/>
  <pageMargins left="0.6299212598425197" right="0.5511811023622047" top="0.7480314960629921" bottom="0.43307086614173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3"/>
  <sheetViews>
    <sheetView view="pageLayout" zoomScaleNormal="120" workbookViewId="0" topLeftCell="A5">
      <selection activeCell="C13" sqref="C13"/>
    </sheetView>
  </sheetViews>
  <sheetFormatPr defaultColWidth="9.00390625" defaultRowHeight="12.75"/>
  <cols>
    <col min="1" max="1" width="20.00390625" style="0" customWidth="1"/>
    <col min="2" max="2" width="9.625" style="0" customWidth="1"/>
    <col min="3" max="3" width="8.375" style="0" customWidth="1"/>
    <col min="4" max="4" width="10.625" style="0" customWidth="1"/>
    <col min="5" max="5" width="11.875" style="0" customWidth="1"/>
    <col min="6" max="6" width="9.875" style="0" customWidth="1"/>
    <col min="7" max="7" width="6.625" style="0" customWidth="1"/>
    <col min="8" max="8" width="5.75390625" style="0" customWidth="1"/>
    <col min="9" max="9" width="6.375" style="0" customWidth="1"/>
    <col min="10" max="10" width="6.125" style="0" customWidth="1"/>
    <col min="11" max="13" width="8.625" style="0" customWidth="1"/>
    <col min="14" max="14" width="9.75390625" style="0" customWidth="1"/>
    <col min="15" max="15" width="6.25390625" style="0" customWidth="1"/>
    <col min="16" max="16" width="5.875" style="0" customWidth="1"/>
    <col min="17" max="17" width="5.125" style="0" customWidth="1"/>
    <col min="18" max="18" width="3.875" style="0" hidden="1" customWidth="1"/>
    <col min="19" max="19" width="9.125" style="0" hidden="1" customWidth="1"/>
    <col min="20" max="21" width="5.25390625" style="0" customWidth="1"/>
    <col min="22" max="22" width="15.625" style="0" customWidth="1"/>
  </cols>
  <sheetData>
    <row r="1" spans="1:14" ht="12.75" customHeight="1">
      <c r="A1" s="333" t="s">
        <v>25</v>
      </c>
      <c r="B1" s="333"/>
      <c r="C1" s="333"/>
      <c r="D1" s="333"/>
      <c r="E1" s="333"/>
      <c r="F1" s="333"/>
      <c r="G1" s="333"/>
      <c r="H1" s="70"/>
      <c r="I1" s="70"/>
      <c r="J1" s="70"/>
      <c r="K1" s="70"/>
      <c r="L1" s="70"/>
      <c r="M1" s="70"/>
      <c r="N1" s="11"/>
    </row>
    <row r="2" spans="1:20" ht="10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9"/>
      <c r="P2" s="9"/>
      <c r="Q2" s="9"/>
      <c r="R2" s="35"/>
      <c r="S2" s="35"/>
      <c r="T2" s="35"/>
    </row>
    <row r="3" spans="1:14" ht="24" customHeight="1">
      <c r="A3" s="311" t="s">
        <v>92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0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2.5" customHeight="1" thickBot="1">
      <c r="A5" s="315" t="s">
        <v>142</v>
      </c>
      <c r="B5" s="347" t="s">
        <v>137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9"/>
    </row>
    <row r="6" spans="1:14" ht="12.75" customHeight="1">
      <c r="A6" s="316"/>
      <c r="B6" s="343" t="s">
        <v>32</v>
      </c>
      <c r="C6" s="344" t="s">
        <v>33</v>
      </c>
      <c r="D6" s="319" t="s">
        <v>34</v>
      </c>
      <c r="E6" s="319" t="s">
        <v>38</v>
      </c>
      <c r="F6" s="344" t="s">
        <v>90</v>
      </c>
      <c r="G6" s="345" t="s">
        <v>18</v>
      </c>
      <c r="H6" s="345"/>
      <c r="I6" s="345"/>
      <c r="J6" s="345"/>
      <c r="K6" s="345"/>
      <c r="L6" s="345"/>
      <c r="M6" s="345" t="s">
        <v>19</v>
      </c>
      <c r="N6" s="320" t="s">
        <v>2</v>
      </c>
    </row>
    <row r="7" spans="1:14" ht="114.75" customHeight="1" thickBot="1">
      <c r="A7" s="346"/>
      <c r="B7" s="342"/>
      <c r="C7" s="338"/>
      <c r="D7" s="324"/>
      <c r="E7" s="324"/>
      <c r="F7" s="338"/>
      <c r="G7" s="99" t="s">
        <v>79</v>
      </c>
      <c r="H7" s="99" t="s">
        <v>80</v>
      </c>
      <c r="I7" s="99" t="s">
        <v>32</v>
      </c>
      <c r="J7" s="99" t="s">
        <v>33</v>
      </c>
      <c r="K7" s="85" t="s">
        <v>34</v>
      </c>
      <c r="L7" s="85" t="s">
        <v>91</v>
      </c>
      <c r="M7" s="340"/>
      <c r="N7" s="325"/>
    </row>
    <row r="8" spans="1:14" ht="13.5" thickBot="1">
      <c r="A8" s="93" t="s">
        <v>40</v>
      </c>
      <c r="B8" s="100">
        <v>776</v>
      </c>
      <c r="C8" s="67">
        <v>1088</v>
      </c>
      <c r="D8" s="67">
        <v>229</v>
      </c>
      <c r="E8" s="67">
        <v>12</v>
      </c>
      <c r="F8" s="67">
        <f>SUM(B8:E8)</f>
        <v>2105</v>
      </c>
      <c r="G8" s="67">
        <v>357</v>
      </c>
      <c r="H8" s="101">
        <v>1964</v>
      </c>
      <c r="I8" s="101">
        <v>2582</v>
      </c>
      <c r="J8" s="101">
        <v>573</v>
      </c>
      <c r="K8" s="101">
        <v>81</v>
      </c>
      <c r="L8" s="101">
        <f>SUM(G8:K8)</f>
        <v>5557</v>
      </c>
      <c r="M8" s="188">
        <v>1146</v>
      </c>
      <c r="N8" s="105">
        <f>SUM(F8+L8+M8)</f>
        <v>8808</v>
      </c>
    </row>
    <row r="9" spans="1:14" ht="15.75" customHeight="1" thickBot="1">
      <c r="A9" s="94" t="s">
        <v>41</v>
      </c>
      <c r="B9" s="117"/>
      <c r="C9" s="118">
        <v>8</v>
      </c>
      <c r="D9" s="118">
        <v>11</v>
      </c>
      <c r="E9" s="118"/>
      <c r="F9" s="40">
        <f>SUM(B9:E9)</f>
        <v>19</v>
      </c>
      <c r="G9" s="118"/>
      <c r="H9" s="119"/>
      <c r="I9" s="119"/>
      <c r="J9" s="119">
        <v>65</v>
      </c>
      <c r="K9" s="119"/>
      <c r="L9" s="46">
        <f>SUM(G9:K9)</f>
        <v>65</v>
      </c>
      <c r="M9" s="103">
        <v>39</v>
      </c>
      <c r="N9" s="105">
        <f>SUM(F9+L9+M9)</f>
        <v>123</v>
      </c>
    </row>
    <row r="10" spans="1:14" ht="13.5" thickBot="1">
      <c r="A10" s="98" t="s">
        <v>39</v>
      </c>
      <c r="B10" s="120"/>
      <c r="C10" s="121">
        <v>10</v>
      </c>
      <c r="D10" s="121"/>
      <c r="E10" s="121"/>
      <c r="F10" s="102">
        <f>SUM(B10:E10)</f>
        <v>10</v>
      </c>
      <c r="G10" s="121"/>
      <c r="H10" s="122">
        <v>1</v>
      </c>
      <c r="I10" s="122">
        <v>3</v>
      </c>
      <c r="J10" s="122">
        <v>63</v>
      </c>
      <c r="K10" s="122">
        <v>2</v>
      </c>
      <c r="L10" s="97">
        <f>SUM(G10:K10)</f>
        <v>69</v>
      </c>
      <c r="M10" s="104"/>
      <c r="N10" s="84">
        <f>SUM(F10+L10+M10)</f>
        <v>79</v>
      </c>
    </row>
    <row r="11" spans="1:14" ht="15.75" customHeight="1" thickBot="1">
      <c r="A11" s="96" t="s">
        <v>37</v>
      </c>
      <c r="B11" s="189">
        <f>SUM(B8:B10)</f>
        <v>776</v>
      </c>
      <c r="C11" s="189">
        <f aca="true" t="shared" si="0" ref="C11:M11">SUM(C8:C10)</f>
        <v>1106</v>
      </c>
      <c r="D11" s="189">
        <f t="shared" si="0"/>
        <v>240</v>
      </c>
      <c r="E11" s="189">
        <f t="shared" si="0"/>
        <v>12</v>
      </c>
      <c r="F11" s="189">
        <f t="shared" si="0"/>
        <v>2134</v>
      </c>
      <c r="G11" s="189">
        <f t="shared" si="0"/>
        <v>357</v>
      </c>
      <c r="H11" s="189">
        <f t="shared" si="0"/>
        <v>1965</v>
      </c>
      <c r="I11" s="189">
        <f t="shared" si="0"/>
        <v>2585</v>
      </c>
      <c r="J11" s="189">
        <f t="shared" si="0"/>
        <v>701</v>
      </c>
      <c r="K11" s="189">
        <f t="shared" si="0"/>
        <v>83</v>
      </c>
      <c r="L11" s="189">
        <f t="shared" si="0"/>
        <v>5691</v>
      </c>
      <c r="M11" s="190">
        <f t="shared" si="0"/>
        <v>1185</v>
      </c>
      <c r="N11" s="191">
        <f>SUM(N8:N10)</f>
        <v>9010</v>
      </c>
    </row>
    <row r="12" ht="16.5" customHeight="1"/>
    <row r="20" ht="25.5" customHeight="1"/>
    <row r="25" spans="1:14" ht="12.75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5"/>
      <c r="B37" s="6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</sheetData>
  <sheetProtection/>
  <mergeCells count="14">
    <mergeCell ref="A1:G1"/>
    <mergeCell ref="A2:B2"/>
    <mergeCell ref="C2:N2"/>
    <mergeCell ref="A3:N3"/>
    <mergeCell ref="A5:A7"/>
    <mergeCell ref="B5:N5"/>
    <mergeCell ref="B6:B7"/>
    <mergeCell ref="C6:C7"/>
    <mergeCell ref="D6:D7"/>
    <mergeCell ref="E6:E7"/>
    <mergeCell ref="N6:N7"/>
    <mergeCell ref="F6:F7"/>
    <mergeCell ref="G6:L6"/>
    <mergeCell ref="M6:M7"/>
  </mergeCells>
  <printOptions/>
  <pageMargins left="0.6299212598425197" right="0.5511811023622047" top="0.7480314960629921" bottom="0.43307086614173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3"/>
  <sheetViews>
    <sheetView view="pageLayout" zoomScaleNormal="120" workbookViewId="0" topLeftCell="A3">
      <selection activeCell="A9" sqref="A9"/>
    </sheetView>
  </sheetViews>
  <sheetFormatPr defaultColWidth="9.00390625" defaultRowHeight="12.75"/>
  <cols>
    <col min="1" max="1" width="20.00390625" style="0" customWidth="1"/>
    <col min="2" max="2" width="8.75390625" style="0" customWidth="1"/>
    <col min="3" max="3" width="9.375" style="0" customWidth="1"/>
    <col min="4" max="4" width="9.125" style="0" customWidth="1"/>
    <col min="5" max="5" width="9.75390625" style="0" customWidth="1"/>
    <col min="6" max="6" width="10.625" style="0" customWidth="1"/>
    <col min="7" max="7" width="9.00390625" style="0" customWidth="1"/>
    <col min="8" max="8" width="7.875" style="0" customWidth="1"/>
    <col min="9" max="9" width="7.00390625" style="0" customWidth="1"/>
    <col min="10" max="10" width="9.25390625" style="0" customWidth="1"/>
    <col min="11" max="11" width="7.875" style="0" customWidth="1"/>
    <col min="12" max="13" width="7.375" style="0" customWidth="1"/>
    <col min="14" max="14" width="7.625" style="0" customWidth="1"/>
    <col min="15" max="15" width="6.25390625" style="0" customWidth="1"/>
    <col min="16" max="16" width="5.875" style="0" customWidth="1"/>
    <col min="17" max="17" width="5.125" style="0" customWidth="1"/>
    <col min="18" max="18" width="3.875" style="0" hidden="1" customWidth="1"/>
    <col min="19" max="19" width="9.125" style="0" hidden="1" customWidth="1"/>
    <col min="20" max="21" width="5.25390625" style="0" customWidth="1"/>
    <col min="22" max="22" width="15.625" style="0" customWidth="1"/>
  </cols>
  <sheetData>
    <row r="1" spans="1:14" ht="12.75" customHeight="1">
      <c r="A1" s="333" t="s">
        <v>25</v>
      </c>
      <c r="B1" s="333"/>
      <c r="C1" s="333"/>
      <c r="D1" s="333"/>
      <c r="E1" s="333"/>
      <c r="F1" s="333"/>
      <c r="G1" s="333"/>
      <c r="H1" s="333"/>
      <c r="I1" s="333"/>
      <c r="J1" s="70"/>
      <c r="K1" s="70"/>
      <c r="L1" s="70"/>
      <c r="M1" s="70"/>
      <c r="N1" s="11"/>
    </row>
    <row r="2" spans="1:20" ht="10.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9"/>
      <c r="P2" s="9"/>
      <c r="Q2" s="9"/>
      <c r="R2" s="35"/>
      <c r="S2" s="35"/>
      <c r="T2" s="35"/>
    </row>
    <row r="3" spans="1:14" ht="24" customHeight="1">
      <c r="A3" s="311" t="s">
        <v>103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0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2.5" customHeight="1" thickBot="1">
      <c r="A5" s="315" t="s">
        <v>142</v>
      </c>
      <c r="B5" s="347" t="s">
        <v>59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5"/>
    </row>
    <row r="6" spans="1:14" ht="12.75" customHeight="1">
      <c r="A6" s="316"/>
      <c r="B6" s="356" t="s">
        <v>79</v>
      </c>
      <c r="C6" s="343" t="s">
        <v>80</v>
      </c>
      <c r="D6" s="344" t="s">
        <v>32</v>
      </c>
      <c r="E6" s="344" t="s">
        <v>33</v>
      </c>
      <c r="F6" s="319" t="s">
        <v>34</v>
      </c>
      <c r="G6" s="319" t="s">
        <v>38</v>
      </c>
      <c r="H6" s="345" t="s">
        <v>19</v>
      </c>
      <c r="I6" s="345" t="s">
        <v>18</v>
      </c>
      <c r="J6" s="345"/>
      <c r="K6" s="345"/>
      <c r="L6" s="345"/>
      <c r="M6" s="345"/>
      <c r="N6" s="320" t="s">
        <v>2</v>
      </c>
    </row>
    <row r="7" spans="1:14" ht="43.5" customHeight="1" thickBot="1">
      <c r="A7" s="346"/>
      <c r="B7" s="357"/>
      <c r="C7" s="358"/>
      <c r="D7" s="350"/>
      <c r="E7" s="350"/>
      <c r="F7" s="351"/>
      <c r="G7" s="351"/>
      <c r="H7" s="352"/>
      <c r="I7" s="74" t="s">
        <v>79</v>
      </c>
      <c r="J7" s="74" t="s">
        <v>80</v>
      </c>
      <c r="K7" s="74" t="s">
        <v>32</v>
      </c>
      <c r="L7" s="74" t="s">
        <v>33</v>
      </c>
      <c r="M7" s="82" t="s">
        <v>34</v>
      </c>
      <c r="N7" s="353"/>
    </row>
    <row r="8" spans="1:14" ht="38.25">
      <c r="A8" s="93" t="s">
        <v>93</v>
      </c>
      <c r="B8" s="123"/>
      <c r="C8" s="124"/>
      <c r="D8" s="40"/>
      <c r="E8" s="40">
        <v>2</v>
      </c>
      <c r="F8" s="40">
        <v>4</v>
      </c>
      <c r="G8" s="40"/>
      <c r="H8" s="40"/>
      <c r="I8" s="40"/>
      <c r="J8" s="46"/>
      <c r="K8" s="46"/>
      <c r="L8" s="46"/>
      <c r="M8" s="46"/>
      <c r="N8" s="73">
        <f>SUM(B8:M8)</f>
        <v>6</v>
      </c>
    </row>
    <row r="9" spans="1:14" ht="15.75" customHeight="1">
      <c r="A9" s="200" t="s">
        <v>58</v>
      </c>
      <c r="B9" s="196"/>
      <c r="C9" s="197"/>
      <c r="D9" s="198"/>
      <c r="E9" s="198">
        <v>1</v>
      </c>
      <c r="F9" s="198"/>
      <c r="G9" s="198"/>
      <c r="H9" s="198"/>
      <c r="I9" s="198"/>
      <c r="J9" s="199"/>
      <c r="K9" s="199"/>
      <c r="L9" s="199"/>
      <c r="M9" s="199"/>
      <c r="N9" s="73">
        <f>SUM(B9:M9)</f>
        <v>1</v>
      </c>
    </row>
    <row r="10" spans="1:14" ht="38.25">
      <c r="A10" s="109" t="s">
        <v>94</v>
      </c>
      <c r="B10" s="125"/>
      <c r="C10" s="126"/>
      <c r="D10" s="121"/>
      <c r="E10" s="121"/>
      <c r="F10" s="121"/>
      <c r="G10" s="121"/>
      <c r="H10" s="121"/>
      <c r="I10" s="121"/>
      <c r="J10" s="122"/>
      <c r="K10" s="122"/>
      <c r="L10" s="122"/>
      <c r="M10" s="122"/>
      <c r="N10" s="73">
        <f>SUM(B10:M10)</f>
        <v>0</v>
      </c>
    </row>
    <row r="11" spans="1:14" ht="26.25" thickBot="1">
      <c r="A11" s="95" t="s">
        <v>95</v>
      </c>
      <c r="B11" s="192"/>
      <c r="C11" s="193"/>
      <c r="D11" s="194">
        <v>2</v>
      </c>
      <c r="E11" s="194">
        <v>7</v>
      </c>
      <c r="F11" s="194"/>
      <c r="G11" s="194"/>
      <c r="H11" s="194">
        <v>5</v>
      </c>
      <c r="I11" s="194"/>
      <c r="J11" s="195">
        <v>5</v>
      </c>
      <c r="K11" s="195"/>
      <c r="L11" s="195"/>
      <c r="M11" s="195"/>
      <c r="N11" s="73">
        <f>SUM(B11:M11)</f>
        <v>19</v>
      </c>
    </row>
    <row r="12" spans="1:14" ht="16.5" customHeight="1" thickBot="1">
      <c r="A12" s="96" t="s">
        <v>37</v>
      </c>
      <c r="B12" s="189">
        <f aca="true" t="shared" si="0" ref="B12:M12">SUM(B8:B11)</f>
        <v>0</v>
      </c>
      <c r="C12" s="189">
        <f t="shared" si="0"/>
        <v>0</v>
      </c>
      <c r="D12" s="189">
        <f t="shared" si="0"/>
        <v>2</v>
      </c>
      <c r="E12" s="189">
        <v>10</v>
      </c>
      <c r="F12" s="189">
        <f t="shared" si="0"/>
        <v>4</v>
      </c>
      <c r="G12" s="189">
        <f t="shared" si="0"/>
        <v>0</v>
      </c>
      <c r="H12" s="189">
        <v>5</v>
      </c>
      <c r="I12" s="189">
        <f t="shared" si="0"/>
        <v>0</v>
      </c>
      <c r="J12" s="189">
        <f t="shared" si="0"/>
        <v>5</v>
      </c>
      <c r="K12" s="189">
        <f t="shared" si="0"/>
        <v>0</v>
      </c>
      <c r="L12" s="189">
        <f t="shared" si="0"/>
        <v>0</v>
      </c>
      <c r="M12" s="189">
        <f t="shared" si="0"/>
        <v>0</v>
      </c>
      <c r="N12" s="191">
        <f>SUM(N8:N11)</f>
        <v>26</v>
      </c>
    </row>
    <row r="20" ht="25.5" customHeight="1"/>
    <row r="25" spans="1:14" ht="12.75">
      <c r="A25" s="8"/>
      <c r="B25" s="8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8"/>
      <c r="B26" s="8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8"/>
      <c r="B27" s="8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6"/>
      <c r="B29" s="6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6"/>
      <c r="B30" s="6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10"/>
      <c r="B32" s="10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6"/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6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6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5"/>
      <c r="B37" s="5"/>
      <c r="C37" s="5"/>
      <c r="D37" s="69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6"/>
      <c r="B39" s="6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6"/>
      <c r="B40" s="6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6"/>
      <c r="B42" s="6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7"/>
      <c r="B43" s="7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6"/>
      <c r="B44" s="6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6"/>
      <c r="B46" s="6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8"/>
      <c r="B48" s="8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8"/>
      <c r="B49" s="8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8"/>
      <c r="B50" s="8"/>
      <c r="C50" s="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6"/>
      <c r="B51" s="6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6"/>
      <c r="B52" s="6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6"/>
      <c r="B53" s="6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</sheetData>
  <sheetProtection/>
  <mergeCells count="15">
    <mergeCell ref="I6:M6"/>
    <mergeCell ref="N6:N7"/>
    <mergeCell ref="B5:N5"/>
    <mergeCell ref="B6:B7"/>
    <mergeCell ref="C6:C7"/>
    <mergeCell ref="A1:I1"/>
    <mergeCell ref="A2:D2"/>
    <mergeCell ref="E2:N2"/>
    <mergeCell ref="A3:N3"/>
    <mergeCell ref="A5:A7"/>
    <mergeCell ref="D6:D7"/>
    <mergeCell ref="E6:E7"/>
    <mergeCell ref="F6:F7"/>
    <mergeCell ref="G6:G7"/>
    <mergeCell ref="H6:H7"/>
  </mergeCells>
  <printOptions/>
  <pageMargins left="0.6299212598425197" right="0.5511811023622047" top="0.7480314960629921" bottom="0.43307086614173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8"/>
  <sheetViews>
    <sheetView view="pageLayout" zoomScaleNormal="120" workbookViewId="0" topLeftCell="A1">
      <selection activeCell="Q39" sqref="Q39:W40"/>
    </sheetView>
  </sheetViews>
  <sheetFormatPr defaultColWidth="9.00390625" defaultRowHeight="12.75"/>
  <cols>
    <col min="1" max="1" width="20.00390625" style="0" customWidth="1"/>
    <col min="2" max="3" width="6.125" style="0" customWidth="1"/>
    <col min="4" max="4" width="6.00390625" style="0" customWidth="1"/>
    <col min="5" max="5" width="6.625" style="0" customWidth="1"/>
    <col min="6" max="6" width="5.75390625" style="0" customWidth="1"/>
    <col min="7" max="7" width="5.375" style="0" customWidth="1"/>
    <col min="8" max="8" width="4.625" style="0" customWidth="1"/>
    <col min="9" max="9" width="6.75390625" style="0" customWidth="1"/>
    <col min="10" max="10" width="5.125" style="0" customWidth="1"/>
    <col min="11" max="11" width="6.125" style="0" customWidth="1"/>
    <col min="12" max="12" width="6.625" style="0" customWidth="1"/>
    <col min="13" max="13" width="6.00390625" style="0" customWidth="1"/>
    <col min="14" max="15" width="5.00390625" style="0" customWidth="1"/>
    <col min="16" max="16" width="5.25390625" style="0" customWidth="1"/>
    <col min="17" max="17" width="6.25390625" style="0" customWidth="1"/>
    <col min="18" max="18" width="9.625" style="0" customWidth="1"/>
    <col min="19" max="19" width="5.125" style="0" customWidth="1"/>
    <col min="20" max="20" width="3.875" style="0" hidden="1" customWidth="1"/>
    <col min="21" max="21" width="9.125" style="0" hidden="1" customWidth="1"/>
    <col min="22" max="23" width="5.25390625" style="0" customWidth="1"/>
    <col min="24" max="24" width="15.625" style="0" customWidth="1"/>
  </cols>
  <sheetData>
    <row r="1" spans="1:16" ht="12.75" customHeight="1">
      <c r="A1" s="333" t="s">
        <v>25</v>
      </c>
      <c r="B1" s="333"/>
      <c r="C1" s="333"/>
      <c r="D1" s="333"/>
      <c r="E1" s="333"/>
      <c r="F1" s="333"/>
      <c r="G1" s="333"/>
      <c r="H1" s="333"/>
      <c r="I1" s="333"/>
      <c r="J1" s="333"/>
      <c r="M1" s="333"/>
      <c r="N1" s="333"/>
      <c r="O1" s="333"/>
      <c r="P1" s="333"/>
    </row>
    <row r="2" spans="1:22" ht="10.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4"/>
      <c r="N2" s="34"/>
      <c r="O2" s="34"/>
      <c r="P2" s="34"/>
      <c r="Q2" s="9"/>
      <c r="R2" s="9"/>
      <c r="S2" s="9"/>
      <c r="T2" s="35"/>
      <c r="U2" s="35"/>
      <c r="V2" s="35"/>
    </row>
    <row r="3" spans="1:16" s="28" customFormat="1" ht="33" customHeight="1" thickBot="1">
      <c r="A3" s="377" t="s">
        <v>68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18" s="28" customFormat="1" ht="12.75">
      <c r="A4" s="23" t="s">
        <v>12</v>
      </c>
      <c r="B4" s="24">
        <v>1</v>
      </c>
      <c r="C4" s="25">
        <v>2</v>
      </c>
      <c r="D4" s="24">
        <v>3</v>
      </c>
      <c r="E4" s="25">
        <v>4</v>
      </c>
      <c r="F4" s="24">
        <v>5</v>
      </c>
      <c r="G4" s="24">
        <v>6</v>
      </c>
      <c r="H4" s="24">
        <v>7</v>
      </c>
      <c r="I4" s="92" t="s">
        <v>83</v>
      </c>
      <c r="J4" s="24">
        <v>8</v>
      </c>
      <c r="K4" s="24">
        <v>9</v>
      </c>
      <c r="L4" s="36" t="s">
        <v>55</v>
      </c>
      <c r="M4" s="37" t="s">
        <v>56</v>
      </c>
      <c r="N4" s="37" t="s">
        <v>57</v>
      </c>
      <c r="O4" s="37">
        <v>10</v>
      </c>
      <c r="P4" s="24">
        <v>11</v>
      </c>
      <c r="Q4" s="30"/>
      <c r="R4" s="30" t="s">
        <v>37</v>
      </c>
    </row>
    <row r="5" spans="1:18" s="28" customFormat="1" ht="13.5" thickBot="1">
      <c r="A5" s="26" t="s">
        <v>13</v>
      </c>
      <c r="B5" s="22">
        <f aca="true" t="shared" si="0" ref="B5:P5">SUM(B25+B29+B33)</f>
        <v>468</v>
      </c>
      <c r="C5" s="22">
        <f t="shared" si="0"/>
        <v>4</v>
      </c>
      <c r="D5" s="22">
        <f t="shared" si="0"/>
        <v>28</v>
      </c>
      <c r="E5" s="22">
        <f t="shared" si="0"/>
        <v>467</v>
      </c>
      <c r="F5" s="22">
        <f t="shared" si="0"/>
        <v>843</v>
      </c>
      <c r="G5" s="22">
        <f t="shared" si="0"/>
        <v>1166</v>
      </c>
      <c r="H5" s="22">
        <f>SUM(H25,H29,H33)</f>
        <v>5552</v>
      </c>
      <c r="I5" s="22">
        <f>SUM(I25,I29,I33)</f>
        <v>3891</v>
      </c>
      <c r="J5" s="22">
        <f t="shared" si="0"/>
        <v>89</v>
      </c>
      <c r="K5" s="22">
        <f t="shared" si="0"/>
        <v>60</v>
      </c>
      <c r="L5" s="22">
        <f t="shared" si="0"/>
        <v>19</v>
      </c>
      <c r="M5" s="22">
        <f t="shared" si="0"/>
        <v>19</v>
      </c>
      <c r="N5" s="22">
        <f t="shared" si="0"/>
        <v>5</v>
      </c>
      <c r="O5" s="22">
        <f>SUM(O25,O29,O33)</f>
        <v>318</v>
      </c>
      <c r="P5" s="22">
        <f t="shared" si="0"/>
        <v>15</v>
      </c>
      <c r="Q5" s="27"/>
      <c r="R5" s="201">
        <f>SUM(B5:H5,J5,K5,O5,P5)</f>
        <v>9010</v>
      </c>
    </row>
    <row r="6" spans="1:18" s="28" customFormat="1" ht="11.25" customHeight="1" thickBot="1">
      <c r="A6" s="15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7"/>
      <c r="R6" s="27"/>
    </row>
    <row r="7" spans="1:16" ht="15" customHeight="1">
      <c r="A7" s="388" t="s">
        <v>20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90"/>
    </row>
    <row r="8" spans="1:16" ht="12.75">
      <c r="A8" s="368" t="s">
        <v>47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3"/>
    </row>
    <row r="9" spans="1:16" ht="12.75" customHeight="1">
      <c r="A9" s="376" t="s">
        <v>26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3"/>
    </row>
    <row r="10" spans="1:16" ht="12.75">
      <c r="A10" s="376" t="s">
        <v>27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3"/>
    </row>
    <row r="11" spans="1:16" ht="12.75">
      <c r="A11" s="376" t="s">
        <v>28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3"/>
    </row>
    <row r="12" spans="1:16" ht="13.5" customHeight="1">
      <c r="A12" s="374" t="s">
        <v>29</v>
      </c>
      <c r="B12" s="375"/>
      <c r="C12" s="375"/>
      <c r="D12" s="375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3"/>
    </row>
    <row r="13" spans="1:16" ht="12.75">
      <c r="A13" s="376" t="s">
        <v>48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3"/>
    </row>
    <row r="14" spans="1:16" ht="12.75">
      <c r="A14" s="368" t="s">
        <v>82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87"/>
    </row>
    <row r="15" spans="1:16" ht="12.75">
      <c r="A15" s="378" t="s">
        <v>49</v>
      </c>
      <c r="B15" s="379"/>
      <c r="C15" s="379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1"/>
    </row>
    <row r="16" spans="1:16" ht="12.75">
      <c r="A16" s="368" t="s">
        <v>50</v>
      </c>
      <c r="B16" s="371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3"/>
    </row>
    <row r="17" spans="1:16" ht="12.75">
      <c r="A17" s="368" t="s">
        <v>51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70"/>
    </row>
    <row r="18" spans="1:16" ht="12.75">
      <c r="A18" s="368" t="s">
        <v>52</v>
      </c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6"/>
    </row>
    <row r="19" spans="1:16" ht="13.5" customHeight="1">
      <c r="A19" s="368" t="s">
        <v>53</v>
      </c>
      <c r="B19" s="371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3"/>
    </row>
    <row r="20" spans="1:16" ht="12.75">
      <c r="A20" s="376" t="s">
        <v>54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3"/>
    </row>
    <row r="21" spans="1:16" ht="26.25" customHeight="1" thickBot="1">
      <c r="A21" s="382" t="s">
        <v>104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4"/>
    </row>
    <row r="22" ht="8.25" customHeight="1"/>
    <row r="23" spans="1:16" ht="15.75" customHeight="1" thickBot="1">
      <c r="A23" s="377" t="s">
        <v>21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</row>
    <row r="24" spans="1:18" ht="15.75" customHeight="1">
      <c r="A24" s="23" t="s">
        <v>12</v>
      </c>
      <c r="B24" s="24">
        <v>1</v>
      </c>
      <c r="C24" s="25">
        <v>2</v>
      </c>
      <c r="D24" s="24">
        <v>3</v>
      </c>
      <c r="E24" s="25">
        <v>4</v>
      </c>
      <c r="F24" s="24">
        <v>5</v>
      </c>
      <c r="G24" s="24">
        <v>6</v>
      </c>
      <c r="H24" s="24">
        <v>7</v>
      </c>
      <c r="I24" s="92" t="s">
        <v>83</v>
      </c>
      <c r="J24" s="24">
        <v>8</v>
      </c>
      <c r="K24" s="24">
        <v>9</v>
      </c>
      <c r="L24" s="36" t="s">
        <v>55</v>
      </c>
      <c r="M24" s="37" t="s">
        <v>56</v>
      </c>
      <c r="N24" s="37" t="s">
        <v>57</v>
      </c>
      <c r="O24" s="37">
        <v>10</v>
      </c>
      <c r="P24" s="24">
        <v>11</v>
      </c>
      <c r="Q24" s="30"/>
      <c r="R24" s="30" t="s">
        <v>37</v>
      </c>
    </row>
    <row r="25" spans="1:18" ht="13.5" thickBot="1">
      <c r="A25" s="26"/>
      <c r="B25" s="38">
        <v>272</v>
      </c>
      <c r="C25" s="39">
        <v>1</v>
      </c>
      <c r="D25" s="38">
        <v>15</v>
      </c>
      <c r="E25" s="38">
        <v>223</v>
      </c>
      <c r="F25" s="38">
        <v>437</v>
      </c>
      <c r="G25" s="38">
        <v>705</v>
      </c>
      <c r="H25" s="39">
        <v>560</v>
      </c>
      <c r="I25" s="39">
        <v>14</v>
      </c>
      <c r="J25" s="39">
        <v>79</v>
      </c>
      <c r="K25" s="39">
        <v>29</v>
      </c>
      <c r="L25" s="38">
        <v>7</v>
      </c>
      <c r="M25" s="38">
        <v>4</v>
      </c>
      <c r="N25" s="38">
        <v>1</v>
      </c>
      <c r="O25" s="38">
        <v>43</v>
      </c>
      <c r="P25" s="38">
        <v>7</v>
      </c>
      <c r="Q25" s="27"/>
      <c r="R25" s="201">
        <f>SUM(B25+C25+D25+E25+F25+G25+H25+J25+K25+O25+P25)</f>
        <v>2371</v>
      </c>
    </row>
    <row r="26" spans="1:18" ht="12.75">
      <c r="A26" s="15"/>
      <c r="B26" s="31"/>
      <c r="C26" s="32"/>
      <c r="D26" s="31"/>
      <c r="E26" s="31"/>
      <c r="F26" s="31"/>
      <c r="G26" s="31"/>
      <c r="H26" s="32"/>
      <c r="I26" s="32"/>
      <c r="J26" s="32"/>
      <c r="K26" s="32"/>
      <c r="L26" s="31"/>
      <c r="M26" s="31"/>
      <c r="N26" s="31"/>
      <c r="O26" s="31"/>
      <c r="P26" s="31"/>
      <c r="Q26" s="27"/>
      <c r="R26" s="27"/>
    </row>
    <row r="27" spans="1:18" ht="15.75" customHeight="1" thickBot="1">
      <c r="A27" s="377" t="s">
        <v>22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4"/>
      <c r="R27" s="4"/>
    </row>
    <row r="28" spans="1:18" ht="15.75" customHeight="1">
      <c r="A28" s="23" t="s">
        <v>12</v>
      </c>
      <c r="B28" s="24">
        <v>1</v>
      </c>
      <c r="C28" s="25">
        <v>2</v>
      </c>
      <c r="D28" s="24">
        <v>3</v>
      </c>
      <c r="E28" s="25">
        <v>4</v>
      </c>
      <c r="F28" s="24">
        <v>5</v>
      </c>
      <c r="G28" s="24">
        <v>6</v>
      </c>
      <c r="H28" s="24">
        <v>7</v>
      </c>
      <c r="I28" s="92" t="s">
        <v>83</v>
      </c>
      <c r="J28" s="24">
        <v>8</v>
      </c>
      <c r="K28" s="24">
        <v>9</v>
      </c>
      <c r="L28" s="36" t="s">
        <v>55</v>
      </c>
      <c r="M28" s="37" t="s">
        <v>56</v>
      </c>
      <c r="N28" s="37" t="s">
        <v>57</v>
      </c>
      <c r="O28" s="37">
        <v>10</v>
      </c>
      <c r="P28" s="24">
        <v>11</v>
      </c>
      <c r="Q28" s="30"/>
      <c r="R28" s="30" t="s">
        <v>37</v>
      </c>
    </row>
    <row r="29" spans="1:18" ht="15.75" customHeight="1" thickBot="1">
      <c r="A29" s="26"/>
      <c r="B29" s="38">
        <v>191</v>
      </c>
      <c r="C29" s="39">
        <v>3</v>
      </c>
      <c r="D29" s="38">
        <v>13</v>
      </c>
      <c r="E29" s="38">
        <v>224</v>
      </c>
      <c r="F29" s="38">
        <v>393</v>
      </c>
      <c r="G29" s="38">
        <v>453</v>
      </c>
      <c r="H29" s="38">
        <v>4013</v>
      </c>
      <c r="I29" s="38">
        <v>2974</v>
      </c>
      <c r="J29" s="39">
        <v>10</v>
      </c>
      <c r="K29" s="39">
        <v>13</v>
      </c>
      <c r="L29" s="38">
        <v>4</v>
      </c>
      <c r="M29" s="38">
        <v>8</v>
      </c>
      <c r="N29" s="38">
        <v>1</v>
      </c>
      <c r="O29" s="38">
        <v>146</v>
      </c>
      <c r="P29" s="38">
        <v>8</v>
      </c>
      <c r="Q29" s="27"/>
      <c r="R29" s="201">
        <f>SUM(B29+C29+D29+E29+F29+G29+H29+J29+K29+O29+P29)</f>
        <v>5467</v>
      </c>
    </row>
    <row r="30" spans="17:18" ht="15.75" customHeight="1">
      <c r="Q30" s="4"/>
      <c r="R30" s="4"/>
    </row>
    <row r="31" spans="1:18" ht="15.75" customHeight="1" thickBot="1">
      <c r="A31" s="377" t="s">
        <v>23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4"/>
      <c r="R31" s="4"/>
    </row>
    <row r="32" spans="1:18" ht="15.75" customHeight="1">
      <c r="A32" s="23" t="s">
        <v>12</v>
      </c>
      <c r="B32" s="24">
        <v>1</v>
      </c>
      <c r="C32" s="25">
        <v>2</v>
      </c>
      <c r="D32" s="24">
        <v>3</v>
      </c>
      <c r="E32" s="25">
        <v>4</v>
      </c>
      <c r="F32" s="24">
        <v>5</v>
      </c>
      <c r="G32" s="24">
        <v>6</v>
      </c>
      <c r="H32" s="24">
        <v>7</v>
      </c>
      <c r="I32" s="92" t="s">
        <v>83</v>
      </c>
      <c r="J32" s="24">
        <v>8</v>
      </c>
      <c r="K32" s="24">
        <v>9</v>
      </c>
      <c r="L32" s="36" t="s">
        <v>55</v>
      </c>
      <c r="M32" s="37" t="s">
        <v>56</v>
      </c>
      <c r="N32" s="37" t="s">
        <v>57</v>
      </c>
      <c r="O32" s="37">
        <v>10</v>
      </c>
      <c r="P32" s="24">
        <v>11</v>
      </c>
      <c r="Q32" s="30"/>
      <c r="R32" s="30" t="s">
        <v>37</v>
      </c>
    </row>
    <row r="33" spans="1:18" ht="15.75" customHeight="1" thickBot="1">
      <c r="A33" s="26"/>
      <c r="B33" s="38">
        <v>5</v>
      </c>
      <c r="C33" s="39"/>
      <c r="D33" s="38"/>
      <c r="E33" s="38">
        <v>20</v>
      </c>
      <c r="F33" s="38">
        <v>13</v>
      </c>
      <c r="G33" s="38">
        <v>8</v>
      </c>
      <c r="H33" s="39">
        <v>979</v>
      </c>
      <c r="I33" s="39">
        <v>903</v>
      </c>
      <c r="J33" s="39"/>
      <c r="K33" s="39">
        <v>18</v>
      </c>
      <c r="L33" s="38">
        <v>8</v>
      </c>
      <c r="M33" s="38">
        <v>7</v>
      </c>
      <c r="N33" s="38">
        <v>3</v>
      </c>
      <c r="O33" s="38">
        <v>129</v>
      </c>
      <c r="P33" s="38"/>
      <c r="Q33" s="27"/>
      <c r="R33" s="201">
        <f>SUM(B33+C33+D33+E33+F33+G33+H33+J33+K33+O33+P33)</f>
        <v>1172</v>
      </c>
    </row>
    <row r="34" ht="15.75" customHeight="1"/>
    <row r="35" spans="1:16" ht="15.75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.75" customHeight="1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6.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</row>
    <row r="38" spans="1:16" ht="15.75" customHeight="1">
      <c r="A38" s="359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</row>
    <row r="39" spans="1:23" ht="15.75" customHeight="1">
      <c r="A39" s="367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0"/>
      <c r="R39" s="361"/>
      <c r="S39" s="361"/>
      <c r="T39" s="361"/>
      <c r="U39" s="361"/>
      <c r="V39" s="361"/>
      <c r="W39" s="361"/>
    </row>
    <row r="40" spans="1:23" ht="15.75" customHeight="1">
      <c r="A40" s="367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0"/>
      <c r="R40" s="361"/>
      <c r="S40" s="361"/>
      <c r="T40" s="361"/>
      <c r="U40" s="361"/>
      <c r="V40" s="361"/>
      <c r="W40" s="361"/>
    </row>
    <row r="41" spans="1:16" ht="18.75">
      <c r="A41" s="367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</row>
    <row r="42" spans="1:16" ht="18.75">
      <c r="A42" s="366"/>
      <c r="B42" s="366"/>
      <c r="C42" s="366"/>
      <c r="D42" s="366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</row>
    <row r="43" spans="1:16" ht="15.75" customHeight="1">
      <c r="A43" s="367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</row>
    <row r="44" spans="1:16" ht="15.75" customHeight="1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</row>
    <row r="45" spans="1:16" ht="18.75">
      <c r="A45" s="362"/>
      <c r="B45" s="362"/>
      <c r="C45" s="362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</row>
    <row r="46" spans="1:23" ht="15.75" customHeight="1">
      <c r="A46" s="359"/>
      <c r="B46" s="359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0"/>
      <c r="R46" s="361"/>
      <c r="S46" s="361"/>
      <c r="T46" s="361"/>
      <c r="U46" s="361"/>
      <c r="V46" s="361"/>
      <c r="W46" s="361"/>
    </row>
    <row r="47" spans="1:23" ht="16.5" customHeight="1">
      <c r="A47" s="35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0"/>
      <c r="R47" s="361"/>
      <c r="S47" s="361"/>
      <c r="T47" s="361"/>
      <c r="U47" s="361"/>
      <c r="V47" s="361"/>
      <c r="W47" s="361"/>
    </row>
    <row r="48" spans="1:16" ht="18.75">
      <c r="A48" s="359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</row>
    <row r="49" spans="1:16" ht="18.75">
      <c r="A49" s="359"/>
      <c r="B49" s="359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</row>
    <row r="50" spans="1:16" ht="18.75">
      <c r="A50" s="367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</row>
    <row r="51" spans="1:16" ht="18.75">
      <c r="A51" s="359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</row>
    <row r="55" ht="25.5" customHeight="1"/>
    <row r="60" spans="1:16" ht="12.7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308"/>
      <c r="B67" s="308"/>
      <c r="C67" s="1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5"/>
      <c r="B72" s="309"/>
      <c r="C72" s="309"/>
      <c r="D72" s="310"/>
      <c r="E72" s="31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</sheetData>
  <sheetProtection/>
  <mergeCells count="42">
    <mergeCell ref="M1:P1"/>
    <mergeCell ref="A14:P14"/>
    <mergeCell ref="A2:E2"/>
    <mergeCell ref="A7:P7"/>
    <mergeCell ref="A9:P9"/>
    <mergeCell ref="A1:J1"/>
    <mergeCell ref="A10:P10"/>
    <mergeCell ref="A8:P8"/>
    <mergeCell ref="A11:P11"/>
    <mergeCell ref="F2:L2"/>
    <mergeCell ref="A3:P3"/>
    <mergeCell ref="A21:P21"/>
    <mergeCell ref="A19:P19"/>
    <mergeCell ref="A18:P18"/>
    <mergeCell ref="A44:P44"/>
    <mergeCell ref="A27:P27"/>
    <mergeCell ref="B72:E72"/>
    <mergeCell ref="A67:B67"/>
    <mergeCell ref="A12:P12"/>
    <mergeCell ref="A20:P20"/>
    <mergeCell ref="A31:P31"/>
    <mergeCell ref="A23:P23"/>
    <mergeCell ref="A40:P40"/>
    <mergeCell ref="A41:P41"/>
    <mergeCell ref="A13:P13"/>
    <mergeCell ref="A15:P15"/>
    <mergeCell ref="A48:P48"/>
    <mergeCell ref="A49:P49"/>
    <mergeCell ref="A17:P17"/>
    <mergeCell ref="A16:P16"/>
    <mergeCell ref="A37:P37"/>
    <mergeCell ref="A38:P38"/>
    <mergeCell ref="A51:P51"/>
    <mergeCell ref="Q39:W40"/>
    <mergeCell ref="Q46:W47"/>
    <mergeCell ref="A45:P45"/>
    <mergeCell ref="A46:P46"/>
    <mergeCell ref="A47:P47"/>
    <mergeCell ref="A42:P42"/>
    <mergeCell ref="A43:P43"/>
    <mergeCell ref="A50:P50"/>
    <mergeCell ref="A39:P39"/>
  </mergeCells>
  <printOptions/>
  <pageMargins left="0.6299212598425197" right="0.5511811023622047" top="0.7480314960629921" bottom="0.43307086614173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view="pageLayout" showRuler="0" zoomScale="80" zoomScalePageLayoutView="80" workbookViewId="0" topLeftCell="B29">
      <selection activeCell="B3" sqref="B3:Q36"/>
    </sheetView>
  </sheetViews>
  <sheetFormatPr defaultColWidth="9.00390625" defaultRowHeight="12.75"/>
  <cols>
    <col min="1" max="1" width="6.625" style="0" hidden="1" customWidth="1"/>
    <col min="2" max="2" width="4.00390625" style="0" customWidth="1"/>
    <col min="3" max="3" width="34.75390625" style="0" customWidth="1"/>
    <col min="4" max="4" width="7.00390625" style="0" customWidth="1"/>
    <col min="5" max="5" width="6.375" style="0" customWidth="1"/>
    <col min="6" max="6" width="6.00390625" style="0" customWidth="1"/>
    <col min="7" max="7" width="6.375" style="0" customWidth="1"/>
    <col min="8" max="8" width="7.125" style="0" customWidth="1"/>
    <col min="9" max="9" width="6.875" style="0" customWidth="1"/>
    <col min="10" max="10" width="7.375" style="0" customWidth="1"/>
    <col min="11" max="11" width="7.125" style="0" customWidth="1"/>
    <col min="12" max="12" width="6.625" style="0" customWidth="1"/>
    <col min="13" max="13" width="5.375" style="0" customWidth="1"/>
    <col min="14" max="14" width="7.375" style="0" customWidth="1"/>
    <col min="15" max="15" width="8.625" style="0" customWidth="1"/>
    <col min="16" max="16" width="5.875" style="0" customWidth="1"/>
    <col min="17" max="17" width="5.75390625" style="0" customWidth="1"/>
  </cols>
  <sheetData>
    <row r="1" spans="1:17" ht="30.75" customHeight="1">
      <c r="A1" s="2" t="s">
        <v>5</v>
      </c>
      <c r="B1" s="396" t="s">
        <v>96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:17" ht="26.25" customHeight="1" thickBot="1">
      <c r="A2" s="3"/>
      <c r="B2" s="3"/>
      <c r="C2" s="18"/>
      <c r="D2" s="18"/>
      <c r="E2" s="18"/>
      <c r="F2" s="18"/>
      <c r="G2" s="18"/>
      <c r="H2" s="18"/>
      <c r="I2" s="18"/>
      <c r="J2" s="16"/>
      <c r="K2" s="16"/>
      <c r="L2" s="16"/>
      <c r="M2" s="16"/>
      <c r="N2" s="16"/>
      <c r="O2" s="16"/>
      <c r="P2" s="16"/>
      <c r="Q2" s="16"/>
    </row>
    <row r="3" spans="1:17" ht="28.5" customHeight="1">
      <c r="A3" s="391" t="s">
        <v>0</v>
      </c>
      <c r="B3" s="403" t="s">
        <v>143</v>
      </c>
      <c r="C3" s="404"/>
      <c r="D3" s="407" t="s">
        <v>97</v>
      </c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 t="s">
        <v>6</v>
      </c>
      <c r="Q3" s="410"/>
    </row>
    <row r="4" spans="1:17" ht="29.25" customHeight="1">
      <c r="A4" s="391"/>
      <c r="B4" s="405"/>
      <c r="C4" s="406"/>
      <c r="D4" s="398" t="s">
        <v>31</v>
      </c>
      <c r="E4" s="399"/>
      <c r="F4" s="392" t="s">
        <v>1</v>
      </c>
      <c r="G4" s="393"/>
      <c r="H4" s="393" t="s">
        <v>7</v>
      </c>
      <c r="I4" s="393"/>
      <c r="J4" s="393" t="s">
        <v>61</v>
      </c>
      <c r="K4" s="393"/>
      <c r="L4" s="393" t="s">
        <v>62</v>
      </c>
      <c r="M4" s="394"/>
      <c r="N4" s="394" t="s">
        <v>63</v>
      </c>
      <c r="O4" s="401"/>
      <c r="P4" s="411"/>
      <c r="Q4" s="412"/>
    </row>
    <row r="5" spans="1:17" ht="30" customHeight="1" thickBot="1">
      <c r="A5" s="391"/>
      <c r="B5" s="75"/>
      <c r="C5" s="213" t="s">
        <v>60</v>
      </c>
      <c r="D5" s="78" t="s">
        <v>9</v>
      </c>
      <c r="E5" s="41" t="s">
        <v>14</v>
      </c>
      <c r="F5" s="57" t="s">
        <v>9</v>
      </c>
      <c r="G5" s="41" t="s">
        <v>14</v>
      </c>
      <c r="H5" s="41" t="s">
        <v>9</v>
      </c>
      <c r="I5" s="41" t="s">
        <v>14</v>
      </c>
      <c r="J5" s="58" t="s">
        <v>9</v>
      </c>
      <c r="K5" s="41" t="s">
        <v>14</v>
      </c>
      <c r="L5" s="41" t="s">
        <v>9</v>
      </c>
      <c r="M5" s="43" t="s">
        <v>14</v>
      </c>
      <c r="N5" s="41" t="s">
        <v>9</v>
      </c>
      <c r="O5" s="43" t="s">
        <v>14</v>
      </c>
      <c r="P5" s="127" t="s">
        <v>9</v>
      </c>
      <c r="Q5" s="47" t="s">
        <v>14</v>
      </c>
    </row>
    <row r="6" spans="1:17" ht="44.25" customHeight="1" thickBot="1">
      <c r="A6" s="29"/>
      <c r="B6" s="44">
        <v>1</v>
      </c>
      <c r="C6" s="284" t="s">
        <v>144</v>
      </c>
      <c r="D6" s="100"/>
      <c r="E6" s="67"/>
      <c r="F6" s="67"/>
      <c r="G6" s="67"/>
      <c r="H6" s="67">
        <v>100</v>
      </c>
      <c r="I6" s="67">
        <v>403</v>
      </c>
      <c r="J6" s="67"/>
      <c r="K6" s="67"/>
      <c r="L6" s="67"/>
      <c r="M6" s="67"/>
      <c r="N6" s="67"/>
      <c r="O6" s="101"/>
      <c r="P6" s="202">
        <f aca="true" t="shared" si="0" ref="P6:P14">SUM(D6+F6+H6+J6+L6+N6)</f>
        <v>100</v>
      </c>
      <c r="Q6" s="203">
        <f aca="true" t="shared" si="1" ref="Q6:Q14">SUM(E6+G6+I6+K6+M6+O6)</f>
        <v>403</v>
      </c>
    </row>
    <row r="7" spans="1:17" ht="48.75" customHeight="1" thickBot="1">
      <c r="A7" s="29"/>
      <c r="B7" s="45">
        <v>2</v>
      </c>
      <c r="C7" s="284" t="s">
        <v>145</v>
      </c>
      <c r="D7" s="175"/>
      <c r="E7" s="14"/>
      <c r="F7" s="14"/>
      <c r="G7" s="14"/>
      <c r="H7" s="14">
        <v>51</v>
      </c>
      <c r="I7" s="14">
        <v>254</v>
      </c>
      <c r="J7" s="14"/>
      <c r="K7" s="14"/>
      <c r="L7" s="14"/>
      <c r="M7" s="14"/>
      <c r="N7" s="14"/>
      <c r="O7" s="103"/>
      <c r="P7" s="202">
        <f t="shared" si="0"/>
        <v>51</v>
      </c>
      <c r="Q7" s="203">
        <f t="shared" si="1"/>
        <v>254</v>
      </c>
    </row>
    <row r="8" spans="1:17" ht="52.5" customHeight="1">
      <c r="A8" s="29"/>
      <c r="B8" s="45">
        <v>3</v>
      </c>
      <c r="C8" s="284" t="s">
        <v>146</v>
      </c>
      <c r="D8" s="175"/>
      <c r="E8" s="14"/>
      <c r="F8" s="14"/>
      <c r="G8" s="14"/>
      <c r="H8" s="14">
        <v>22</v>
      </c>
      <c r="I8" s="14">
        <v>110</v>
      </c>
      <c r="J8" s="14"/>
      <c r="K8" s="14"/>
      <c r="L8" s="14"/>
      <c r="M8" s="14"/>
      <c r="N8" s="14"/>
      <c r="O8" s="103"/>
      <c r="P8" s="202">
        <f t="shared" si="0"/>
        <v>22</v>
      </c>
      <c r="Q8" s="203">
        <f t="shared" si="1"/>
        <v>110</v>
      </c>
    </row>
    <row r="9" spans="1:17" ht="66.75" customHeight="1">
      <c r="A9" s="29"/>
      <c r="B9" s="45">
        <v>4</v>
      </c>
      <c r="C9" s="276" t="s">
        <v>147</v>
      </c>
      <c r="D9" s="175"/>
      <c r="E9" s="14"/>
      <c r="F9" s="14">
        <v>80</v>
      </c>
      <c r="G9" s="14">
        <v>397</v>
      </c>
      <c r="H9" s="14"/>
      <c r="I9" s="14"/>
      <c r="J9" s="14"/>
      <c r="K9" s="14"/>
      <c r="L9" s="14"/>
      <c r="M9" s="14"/>
      <c r="N9" s="14"/>
      <c r="O9" s="103"/>
      <c r="P9" s="202">
        <f t="shared" si="0"/>
        <v>80</v>
      </c>
      <c r="Q9" s="203">
        <f t="shared" si="1"/>
        <v>397</v>
      </c>
    </row>
    <row r="10" spans="1:17" ht="33.75" customHeight="1">
      <c r="A10" s="29"/>
      <c r="B10" s="45">
        <v>5</v>
      </c>
      <c r="C10" s="276" t="s">
        <v>148</v>
      </c>
      <c r="D10" s="175"/>
      <c r="E10" s="14"/>
      <c r="F10" s="14"/>
      <c r="G10" s="14"/>
      <c r="H10" s="14">
        <v>3</v>
      </c>
      <c r="I10" s="14">
        <v>12</v>
      </c>
      <c r="J10" s="14"/>
      <c r="K10" s="14"/>
      <c r="L10" s="14"/>
      <c r="M10" s="14"/>
      <c r="N10" s="14"/>
      <c r="O10" s="103"/>
      <c r="P10" s="202">
        <f t="shared" si="0"/>
        <v>3</v>
      </c>
      <c r="Q10" s="203">
        <f t="shared" si="1"/>
        <v>12</v>
      </c>
    </row>
    <row r="11" spans="1:17" ht="48.75" customHeight="1">
      <c r="A11" s="29"/>
      <c r="B11" s="45">
        <v>6</v>
      </c>
      <c r="C11" s="276" t="s">
        <v>149</v>
      </c>
      <c r="D11" s="175"/>
      <c r="E11" s="14"/>
      <c r="F11" s="14"/>
      <c r="G11" s="14"/>
      <c r="H11" s="14">
        <v>4</v>
      </c>
      <c r="I11" s="14">
        <v>21</v>
      </c>
      <c r="J11" s="14"/>
      <c r="K11" s="14"/>
      <c r="L11" s="14"/>
      <c r="M11" s="14"/>
      <c r="N11" s="14"/>
      <c r="O11" s="103"/>
      <c r="P11" s="202">
        <f t="shared" si="0"/>
        <v>4</v>
      </c>
      <c r="Q11" s="203">
        <f t="shared" si="1"/>
        <v>21</v>
      </c>
    </row>
    <row r="12" spans="1:17" ht="33.75" customHeight="1">
      <c r="A12" s="29"/>
      <c r="B12" s="45">
        <v>7</v>
      </c>
      <c r="C12" s="276" t="s">
        <v>150</v>
      </c>
      <c r="D12" s="175"/>
      <c r="E12" s="14"/>
      <c r="F12" s="14">
        <v>4</v>
      </c>
      <c r="G12" s="14">
        <v>12</v>
      </c>
      <c r="H12" s="14"/>
      <c r="I12" s="14"/>
      <c r="J12" s="14"/>
      <c r="K12" s="14"/>
      <c r="L12" s="14"/>
      <c r="M12" s="14"/>
      <c r="N12" s="14"/>
      <c r="O12" s="103"/>
      <c r="P12" s="202">
        <f t="shared" si="0"/>
        <v>4</v>
      </c>
      <c r="Q12" s="203">
        <f t="shared" si="1"/>
        <v>12</v>
      </c>
    </row>
    <row r="13" spans="1:17" ht="45.75" customHeight="1">
      <c r="A13" s="29"/>
      <c r="B13" s="45">
        <v>8</v>
      </c>
      <c r="C13" s="276" t="s">
        <v>151</v>
      </c>
      <c r="D13" s="175"/>
      <c r="E13" s="14"/>
      <c r="F13" s="14"/>
      <c r="G13" s="14"/>
      <c r="H13" s="14">
        <v>5</v>
      </c>
      <c r="I13" s="14">
        <v>29</v>
      </c>
      <c r="J13" s="14"/>
      <c r="K13" s="14"/>
      <c r="L13" s="14"/>
      <c r="M13" s="14"/>
      <c r="N13" s="14"/>
      <c r="O13" s="103"/>
      <c r="P13" s="217">
        <f t="shared" si="0"/>
        <v>5</v>
      </c>
      <c r="Q13" s="219">
        <f t="shared" si="1"/>
        <v>29</v>
      </c>
    </row>
    <row r="14" spans="1:17" ht="47.25" customHeight="1">
      <c r="A14" s="29"/>
      <c r="B14" s="45">
        <v>9</v>
      </c>
      <c r="C14" s="277" t="s">
        <v>152</v>
      </c>
      <c r="D14" s="192"/>
      <c r="E14" s="130"/>
      <c r="F14" s="130"/>
      <c r="G14" s="130"/>
      <c r="H14" s="130">
        <v>4</v>
      </c>
      <c r="I14" s="130">
        <v>13</v>
      </c>
      <c r="J14" s="130"/>
      <c r="K14" s="130"/>
      <c r="L14" s="130"/>
      <c r="M14" s="130"/>
      <c r="N14" s="130"/>
      <c r="O14" s="104"/>
      <c r="P14" s="217">
        <f t="shared" si="0"/>
        <v>4</v>
      </c>
      <c r="Q14" s="114">
        <f t="shared" si="1"/>
        <v>13</v>
      </c>
    </row>
    <row r="15" spans="1:17" ht="69" customHeight="1">
      <c r="A15" s="29"/>
      <c r="B15" s="128">
        <v>10</v>
      </c>
      <c r="C15" s="279" t="s">
        <v>153</v>
      </c>
      <c r="D15" s="175"/>
      <c r="E15" s="14"/>
      <c r="F15" s="14">
        <v>4</v>
      </c>
      <c r="G15" s="14">
        <v>10</v>
      </c>
      <c r="H15" s="14"/>
      <c r="I15" s="14"/>
      <c r="J15" s="14"/>
      <c r="K15" s="14"/>
      <c r="L15" s="14"/>
      <c r="M15" s="14"/>
      <c r="N15" s="14"/>
      <c r="O15" s="103"/>
      <c r="P15" s="217">
        <v>4</v>
      </c>
      <c r="Q15" s="114">
        <v>10</v>
      </c>
    </row>
    <row r="16" spans="1:17" ht="68.25" customHeight="1">
      <c r="A16" s="29"/>
      <c r="B16" s="129">
        <v>11</v>
      </c>
      <c r="C16" s="279" t="s">
        <v>154</v>
      </c>
      <c r="D16" s="175"/>
      <c r="E16" s="14"/>
      <c r="F16" s="14">
        <v>9</v>
      </c>
      <c r="G16" s="14">
        <v>26</v>
      </c>
      <c r="H16" s="14"/>
      <c r="I16" s="14"/>
      <c r="J16" s="14"/>
      <c r="K16" s="14"/>
      <c r="L16" s="14"/>
      <c r="M16" s="14"/>
      <c r="N16" s="14"/>
      <c r="O16" s="103"/>
      <c r="P16" s="167">
        <f>SUM(D16+F16+H16+J16+L16+N16)</f>
        <v>9</v>
      </c>
      <c r="Q16" s="218">
        <f>SUM(E16+G16+I16+K16+M16+O16)</f>
        <v>26</v>
      </c>
    </row>
    <row r="17" spans="1:17" ht="27.75" customHeight="1">
      <c r="A17" s="29"/>
      <c r="B17" s="128">
        <v>12</v>
      </c>
      <c r="C17" s="278" t="s">
        <v>156</v>
      </c>
      <c r="D17" s="157"/>
      <c r="E17" s="40"/>
      <c r="F17" s="40"/>
      <c r="G17" s="40"/>
      <c r="H17" s="40"/>
      <c r="I17" s="40"/>
      <c r="J17" s="40">
        <v>2</v>
      </c>
      <c r="K17" s="40">
        <v>31</v>
      </c>
      <c r="L17" s="40"/>
      <c r="M17" s="40"/>
      <c r="N17" s="40"/>
      <c r="O17" s="46"/>
      <c r="P17" s="202">
        <v>2</v>
      </c>
      <c r="Q17" s="87">
        <v>31</v>
      </c>
    </row>
    <row r="18" spans="1:17" ht="31.5" customHeight="1">
      <c r="A18" s="29"/>
      <c r="B18" s="128">
        <v>13</v>
      </c>
      <c r="C18" s="276" t="s">
        <v>157</v>
      </c>
      <c r="D18" s="175"/>
      <c r="E18" s="14"/>
      <c r="F18" s="14"/>
      <c r="G18" s="14"/>
      <c r="H18" s="14"/>
      <c r="I18" s="14"/>
      <c r="J18" s="14">
        <v>2</v>
      </c>
      <c r="K18" s="14">
        <v>14</v>
      </c>
      <c r="L18" s="14"/>
      <c r="M18" s="14"/>
      <c r="N18" s="14"/>
      <c r="O18" s="103"/>
      <c r="P18" s="204">
        <f aca="true" t="shared" si="2" ref="P18:Q25">SUM(D18+F18+H18+J18+L18+N18)</f>
        <v>2</v>
      </c>
      <c r="Q18" s="205">
        <f t="shared" si="2"/>
        <v>14</v>
      </c>
    </row>
    <row r="19" spans="1:17" ht="29.25" customHeight="1">
      <c r="A19" s="29"/>
      <c r="B19" s="128">
        <v>14</v>
      </c>
      <c r="C19" s="276" t="s">
        <v>158</v>
      </c>
      <c r="D19" s="175"/>
      <c r="E19" s="14"/>
      <c r="F19" s="14"/>
      <c r="G19" s="14"/>
      <c r="H19" s="14"/>
      <c r="I19" s="14"/>
      <c r="J19" s="14">
        <v>5</v>
      </c>
      <c r="K19" s="14">
        <v>135</v>
      </c>
      <c r="L19" s="14">
        <v>1</v>
      </c>
      <c r="M19" s="14">
        <v>30</v>
      </c>
      <c r="N19" s="14"/>
      <c r="O19" s="103"/>
      <c r="P19" s="204">
        <f t="shared" si="2"/>
        <v>6</v>
      </c>
      <c r="Q19" s="205">
        <f t="shared" si="2"/>
        <v>165</v>
      </c>
    </row>
    <row r="20" spans="1:17" ht="32.25" customHeight="1">
      <c r="A20" s="29"/>
      <c r="B20" s="128">
        <v>15</v>
      </c>
      <c r="C20" s="276" t="s">
        <v>159</v>
      </c>
      <c r="D20" s="175"/>
      <c r="E20" s="14"/>
      <c r="F20" s="14"/>
      <c r="G20" s="14"/>
      <c r="H20" s="14"/>
      <c r="I20" s="14"/>
      <c r="J20" s="14">
        <v>4</v>
      </c>
      <c r="K20" s="14">
        <v>115</v>
      </c>
      <c r="L20" s="14"/>
      <c r="M20" s="14"/>
      <c r="N20" s="14"/>
      <c r="O20" s="103"/>
      <c r="P20" s="204">
        <f t="shared" si="2"/>
        <v>4</v>
      </c>
      <c r="Q20" s="205">
        <f t="shared" si="2"/>
        <v>115</v>
      </c>
    </row>
    <row r="21" spans="1:17" ht="37.5" customHeight="1">
      <c r="A21" s="29"/>
      <c r="B21" s="128">
        <v>16</v>
      </c>
      <c r="C21" s="276" t="s">
        <v>160</v>
      </c>
      <c r="D21" s="175"/>
      <c r="E21" s="14"/>
      <c r="F21" s="14"/>
      <c r="G21" s="14"/>
      <c r="H21" s="14"/>
      <c r="I21" s="14"/>
      <c r="J21" s="14">
        <v>6</v>
      </c>
      <c r="K21" s="14">
        <v>180</v>
      </c>
      <c r="L21" s="14"/>
      <c r="M21" s="14"/>
      <c r="N21" s="14"/>
      <c r="O21" s="103"/>
      <c r="P21" s="204">
        <f t="shared" si="2"/>
        <v>6</v>
      </c>
      <c r="Q21" s="205">
        <f t="shared" si="2"/>
        <v>180</v>
      </c>
    </row>
    <row r="22" spans="1:17" ht="27.75" customHeight="1">
      <c r="A22" s="29"/>
      <c r="B22" s="128">
        <v>17</v>
      </c>
      <c r="C22" s="276" t="s">
        <v>161</v>
      </c>
      <c r="D22" s="175"/>
      <c r="E22" s="14"/>
      <c r="F22" s="14"/>
      <c r="G22" s="14"/>
      <c r="H22" s="14"/>
      <c r="I22" s="14"/>
      <c r="J22" s="14">
        <v>4</v>
      </c>
      <c r="K22" s="14">
        <v>112</v>
      </c>
      <c r="L22" s="14"/>
      <c r="M22" s="14"/>
      <c r="N22" s="14"/>
      <c r="O22" s="103"/>
      <c r="P22" s="204">
        <f t="shared" si="2"/>
        <v>4</v>
      </c>
      <c r="Q22" s="205">
        <f t="shared" si="2"/>
        <v>112</v>
      </c>
    </row>
    <row r="23" spans="1:17" ht="31.5" customHeight="1">
      <c r="A23" s="29"/>
      <c r="B23" s="45">
        <v>18</v>
      </c>
      <c r="C23" s="279" t="s">
        <v>162</v>
      </c>
      <c r="D23" s="175"/>
      <c r="E23" s="14"/>
      <c r="F23" s="14"/>
      <c r="G23" s="14"/>
      <c r="H23" s="14"/>
      <c r="I23" s="14"/>
      <c r="J23" s="14">
        <v>4</v>
      </c>
      <c r="K23" s="14">
        <v>118</v>
      </c>
      <c r="L23" s="14"/>
      <c r="M23" s="14"/>
      <c r="N23" s="14"/>
      <c r="O23" s="103"/>
      <c r="P23" s="167">
        <f t="shared" si="2"/>
        <v>4</v>
      </c>
      <c r="Q23" s="218">
        <f t="shared" si="2"/>
        <v>118</v>
      </c>
    </row>
    <row r="24" spans="1:17" ht="33" customHeight="1">
      <c r="A24" s="29"/>
      <c r="B24" s="45">
        <v>19</v>
      </c>
      <c r="C24" s="279" t="s">
        <v>163</v>
      </c>
      <c r="D24" s="143"/>
      <c r="E24" s="14"/>
      <c r="F24" s="14"/>
      <c r="G24" s="14"/>
      <c r="H24" s="14"/>
      <c r="I24" s="14"/>
      <c r="J24" s="14">
        <v>18</v>
      </c>
      <c r="K24" s="14">
        <v>507</v>
      </c>
      <c r="L24" s="14"/>
      <c r="M24" s="14"/>
      <c r="N24" s="14"/>
      <c r="O24" s="103"/>
      <c r="P24" s="167">
        <f t="shared" si="2"/>
        <v>18</v>
      </c>
      <c r="Q24" s="171">
        <f t="shared" si="2"/>
        <v>507</v>
      </c>
    </row>
    <row r="25" spans="1:17" ht="35.25" customHeight="1">
      <c r="A25" s="29"/>
      <c r="B25" s="128">
        <v>20</v>
      </c>
      <c r="C25" s="279" t="s">
        <v>164</v>
      </c>
      <c r="D25" s="143"/>
      <c r="E25" s="14"/>
      <c r="F25" s="14"/>
      <c r="G25" s="14"/>
      <c r="H25" s="14"/>
      <c r="I25" s="14"/>
      <c r="J25" s="14">
        <v>26</v>
      </c>
      <c r="K25" s="14">
        <v>325</v>
      </c>
      <c r="L25" s="14"/>
      <c r="M25" s="14"/>
      <c r="N25" s="14"/>
      <c r="O25" s="103"/>
      <c r="P25" s="204">
        <f t="shared" si="2"/>
        <v>26</v>
      </c>
      <c r="Q25" s="73">
        <f t="shared" si="2"/>
        <v>325</v>
      </c>
    </row>
    <row r="26" spans="1:17" ht="47.25" customHeight="1">
      <c r="A26" s="29"/>
      <c r="B26" s="45">
        <v>21</v>
      </c>
      <c r="C26" s="279" t="s">
        <v>331</v>
      </c>
      <c r="D26" s="214"/>
      <c r="E26" s="40"/>
      <c r="F26" s="40">
        <v>5</v>
      </c>
      <c r="G26" s="40">
        <v>17</v>
      </c>
      <c r="H26" s="40"/>
      <c r="I26" s="40"/>
      <c r="J26" s="40"/>
      <c r="K26" s="40"/>
      <c r="L26" s="40"/>
      <c r="M26" s="40"/>
      <c r="N26" s="40"/>
      <c r="O26" s="46"/>
      <c r="P26" s="217">
        <f>SUM(D26+F26+H26+J26+L26+N26)</f>
        <v>5</v>
      </c>
      <c r="Q26" s="114">
        <f>SUM(E26+G26+I26+K26+M26+O26)</f>
        <v>17</v>
      </c>
    </row>
    <row r="27" spans="1:17" ht="47.25" customHeight="1">
      <c r="A27" s="29"/>
      <c r="B27" s="45">
        <v>22</v>
      </c>
      <c r="C27" s="279" t="s">
        <v>332</v>
      </c>
      <c r="D27" s="175"/>
      <c r="E27" s="14"/>
      <c r="F27" s="14">
        <v>7</v>
      </c>
      <c r="G27" s="14">
        <v>24</v>
      </c>
      <c r="H27" s="14"/>
      <c r="I27" s="14"/>
      <c r="J27" s="14"/>
      <c r="K27" s="14"/>
      <c r="L27" s="14"/>
      <c r="M27" s="14"/>
      <c r="N27" s="14"/>
      <c r="O27" s="103"/>
      <c r="P27" s="217">
        <f aca="true" t="shared" si="3" ref="P27:Q31">SUM(D27+F27+H27+J27+L27+N27)</f>
        <v>7</v>
      </c>
      <c r="Q27" s="219">
        <f t="shared" si="3"/>
        <v>24</v>
      </c>
    </row>
    <row r="28" spans="1:17" ht="32.25" customHeight="1">
      <c r="A28" s="29"/>
      <c r="B28" s="128">
        <v>23</v>
      </c>
      <c r="C28" s="276" t="s">
        <v>333</v>
      </c>
      <c r="D28" s="175"/>
      <c r="E28" s="14"/>
      <c r="F28" s="14">
        <v>2</v>
      </c>
      <c r="G28" s="14">
        <v>12</v>
      </c>
      <c r="H28" s="14"/>
      <c r="I28" s="14"/>
      <c r="J28" s="14"/>
      <c r="K28" s="14"/>
      <c r="L28" s="14"/>
      <c r="M28" s="14"/>
      <c r="N28" s="14"/>
      <c r="O28" s="103"/>
      <c r="P28" s="202">
        <f t="shared" si="3"/>
        <v>2</v>
      </c>
      <c r="Q28" s="203">
        <f t="shared" si="3"/>
        <v>12</v>
      </c>
    </row>
    <row r="29" spans="1:17" ht="35.25" customHeight="1">
      <c r="A29" s="29"/>
      <c r="B29" s="128">
        <v>24</v>
      </c>
      <c r="C29" s="276" t="s">
        <v>334</v>
      </c>
      <c r="D29" s="175">
        <v>2</v>
      </c>
      <c r="E29" s="14">
        <v>4</v>
      </c>
      <c r="F29" s="14"/>
      <c r="G29" s="14"/>
      <c r="H29" s="14"/>
      <c r="I29" s="14"/>
      <c r="J29" s="14"/>
      <c r="K29" s="14"/>
      <c r="L29" s="14"/>
      <c r="M29" s="14"/>
      <c r="N29" s="14"/>
      <c r="O29" s="103"/>
      <c r="P29" s="202">
        <f t="shared" si="3"/>
        <v>2</v>
      </c>
      <c r="Q29" s="203">
        <f t="shared" si="3"/>
        <v>4</v>
      </c>
    </row>
    <row r="30" spans="1:17" ht="35.25" customHeight="1">
      <c r="A30" s="29"/>
      <c r="B30" s="128">
        <v>25</v>
      </c>
      <c r="C30" s="276" t="s">
        <v>335</v>
      </c>
      <c r="D30" s="175">
        <v>2</v>
      </c>
      <c r="E30" s="14">
        <v>4</v>
      </c>
      <c r="F30" s="14"/>
      <c r="G30" s="14"/>
      <c r="H30" s="14"/>
      <c r="I30" s="14"/>
      <c r="J30" s="14"/>
      <c r="K30" s="14"/>
      <c r="L30" s="14"/>
      <c r="M30" s="14"/>
      <c r="N30" s="14"/>
      <c r="O30" s="103"/>
      <c r="P30" s="202">
        <f t="shared" si="3"/>
        <v>2</v>
      </c>
      <c r="Q30" s="203">
        <f t="shared" si="3"/>
        <v>4</v>
      </c>
    </row>
    <row r="31" spans="1:17" ht="38.25" customHeight="1">
      <c r="A31" s="29"/>
      <c r="B31" s="128">
        <v>26</v>
      </c>
      <c r="C31" s="277" t="s">
        <v>336</v>
      </c>
      <c r="D31" s="192"/>
      <c r="E31" s="130"/>
      <c r="F31" s="130">
        <v>5</v>
      </c>
      <c r="G31" s="130">
        <v>14</v>
      </c>
      <c r="H31" s="130"/>
      <c r="I31" s="130"/>
      <c r="J31" s="130"/>
      <c r="K31" s="130"/>
      <c r="L31" s="130"/>
      <c r="M31" s="130"/>
      <c r="N31" s="130"/>
      <c r="O31" s="104"/>
      <c r="P31" s="202">
        <f t="shared" si="3"/>
        <v>5</v>
      </c>
      <c r="Q31" s="203">
        <f t="shared" si="3"/>
        <v>14</v>
      </c>
    </row>
    <row r="32" spans="1:17" ht="47.25" customHeight="1">
      <c r="A32" s="29"/>
      <c r="B32" s="128">
        <v>27</v>
      </c>
      <c r="C32" s="276" t="s">
        <v>341</v>
      </c>
      <c r="D32" s="175"/>
      <c r="E32" s="14"/>
      <c r="F32" s="14"/>
      <c r="G32" s="14"/>
      <c r="H32" s="14">
        <v>3</v>
      </c>
      <c r="I32" s="14">
        <v>42</v>
      </c>
      <c r="J32" s="14"/>
      <c r="K32" s="14"/>
      <c r="L32" s="14"/>
      <c r="M32" s="14"/>
      <c r="N32" s="14"/>
      <c r="O32" s="71"/>
      <c r="P32" s="202">
        <f aca="true" t="shared" si="4" ref="P32:Q35">SUM(D32+F32+H32+J32+L32+N32)</f>
        <v>3</v>
      </c>
      <c r="Q32" s="203">
        <f t="shared" si="4"/>
        <v>42</v>
      </c>
    </row>
    <row r="33" spans="1:17" ht="39.75" customHeight="1">
      <c r="A33" s="29"/>
      <c r="B33" s="128">
        <v>28</v>
      </c>
      <c r="C33" s="280" t="s">
        <v>344</v>
      </c>
      <c r="D33" s="157"/>
      <c r="E33" s="40"/>
      <c r="F33" s="40"/>
      <c r="G33" s="40"/>
      <c r="H33" s="40">
        <v>3</v>
      </c>
      <c r="I33" s="40">
        <v>22</v>
      </c>
      <c r="J33" s="40"/>
      <c r="K33" s="40"/>
      <c r="L33" s="40"/>
      <c r="M33" s="40"/>
      <c r="N33" s="40"/>
      <c r="O33" s="46"/>
      <c r="P33" s="204">
        <f t="shared" si="4"/>
        <v>3</v>
      </c>
      <c r="Q33" s="205">
        <f t="shared" si="4"/>
        <v>22</v>
      </c>
    </row>
    <row r="34" spans="1:17" ht="39.75" customHeight="1" thickBot="1">
      <c r="A34" s="29"/>
      <c r="B34" s="45">
        <v>29</v>
      </c>
      <c r="C34" s="281" t="s">
        <v>342</v>
      </c>
      <c r="D34" s="143"/>
      <c r="E34" s="14"/>
      <c r="F34" s="14"/>
      <c r="G34" s="14"/>
      <c r="H34" s="14"/>
      <c r="I34" s="14"/>
      <c r="J34" s="14">
        <v>2</v>
      </c>
      <c r="K34" s="14">
        <v>23</v>
      </c>
      <c r="L34" s="14"/>
      <c r="M34" s="14"/>
      <c r="N34" s="14"/>
      <c r="O34" s="103"/>
      <c r="P34" s="220">
        <f t="shared" si="4"/>
        <v>2</v>
      </c>
      <c r="Q34" s="224">
        <f t="shared" si="4"/>
        <v>23</v>
      </c>
    </row>
    <row r="35" spans="1:17" ht="47.25" customHeight="1" thickBot="1">
      <c r="A35" s="29"/>
      <c r="B35" s="221">
        <v>30</v>
      </c>
      <c r="C35" s="282" t="s">
        <v>343</v>
      </c>
      <c r="D35" s="143"/>
      <c r="E35" s="14"/>
      <c r="F35" s="14">
        <v>3</v>
      </c>
      <c r="G35" s="14">
        <v>32</v>
      </c>
      <c r="H35" s="14"/>
      <c r="I35" s="14"/>
      <c r="J35" s="14"/>
      <c r="K35" s="14"/>
      <c r="L35" s="14"/>
      <c r="M35" s="14"/>
      <c r="N35" s="14"/>
      <c r="O35" s="103"/>
      <c r="P35" s="215">
        <f t="shared" si="4"/>
        <v>3</v>
      </c>
      <c r="Q35" s="216">
        <f t="shared" si="4"/>
        <v>32</v>
      </c>
    </row>
    <row r="36" spans="1:17" ht="47.25" customHeight="1" thickBot="1">
      <c r="A36" s="29"/>
      <c r="B36" s="223"/>
      <c r="C36" s="283" t="s">
        <v>24</v>
      </c>
      <c r="D36" s="211">
        <f aca="true" t="shared" si="5" ref="D36:Q36">SUM(D6:D35)</f>
        <v>4</v>
      </c>
      <c r="E36" s="211">
        <f t="shared" si="5"/>
        <v>8</v>
      </c>
      <c r="F36" s="211">
        <f t="shared" si="5"/>
        <v>119</v>
      </c>
      <c r="G36" s="211">
        <f t="shared" si="5"/>
        <v>544</v>
      </c>
      <c r="H36" s="211">
        <f t="shared" si="5"/>
        <v>195</v>
      </c>
      <c r="I36" s="211">
        <f t="shared" si="5"/>
        <v>906</v>
      </c>
      <c r="J36" s="211">
        <f t="shared" si="5"/>
        <v>73</v>
      </c>
      <c r="K36" s="211">
        <f t="shared" si="5"/>
        <v>1560</v>
      </c>
      <c r="L36" s="211">
        <f t="shared" si="5"/>
        <v>1</v>
      </c>
      <c r="M36" s="211">
        <f t="shared" si="5"/>
        <v>30</v>
      </c>
      <c r="N36" s="211">
        <f t="shared" si="5"/>
        <v>0</v>
      </c>
      <c r="O36" s="212">
        <f t="shared" si="5"/>
        <v>0</v>
      </c>
      <c r="P36" s="209">
        <f t="shared" si="5"/>
        <v>392</v>
      </c>
      <c r="Q36" s="210">
        <f t="shared" si="5"/>
        <v>3048</v>
      </c>
    </row>
    <row r="37" spans="1:17" ht="40.5" customHeight="1" thickBot="1">
      <c r="A37" s="2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4.75" customHeight="1" thickBot="1">
      <c r="A38" s="131"/>
      <c r="C38" s="12"/>
      <c r="D38" s="12"/>
      <c r="E38" s="12"/>
      <c r="F38" s="400"/>
      <c r="G38" s="400"/>
      <c r="H38" s="400"/>
      <c r="I38" s="400"/>
      <c r="J38" s="400"/>
      <c r="K38" s="400"/>
      <c r="L38" s="400"/>
      <c r="M38" s="400"/>
      <c r="N38" s="19"/>
      <c r="O38" s="19"/>
      <c r="P38" s="395"/>
      <c r="Q38" s="395"/>
    </row>
    <row r="39" spans="3:17" ht="12.75">
      <c r="C39" s="12"/>
      <c r="D39" s="12"/>
      <c r="E39" s="12"/>
      <c r="F39" s="402"/>
      <c r="G39" s="402"/>
      <c r="H39" s="400"/>
      <c r="I39" s="400"/>
      <c r="J39" s="400"/>
      <c r="K39" s="400"/>
      <c r="L39" s="400"/>
      <c r="M39" s="400"/>
      <c r="N39" s="19"/>
      <c r="O39" s="19"/>
      <c r="P39" s="395"/>
      <c r="Q39" s="395"/>
    </row>
  </sheetData>
  <sheetProtection/>
  <mergeCells count="21">
    <mergeCell ref="H39:I39"/>
    <mergeCell ref="J39:K39"/>
    <mergeCell ref="L39:M39"/>
    <mergeCell ref="J38:K38"/>
    <mergeCell ref="P3:Q4"/>
    <mergeCell ref="B1:Q1"/>
    <mergeCell ref="D4:E4"/>
    <mergeCell ref="F38:G38"/>
    <mergeCell ref="N4:O4"/>
    <mergeCell ref="F39:G39"/>
    <mergeCell ref="B3:C4"/>
    <mergeCell ref="H38:I38"/>
    <mergeCell ref="D3:O3"/>
    <mergeCell ref="L38:M38"/>
    <mergeCell ref="P39:Q39"/>
    <mergeCell ref="A3:A5"/>
    <mergeCell ref="F4:G4"/>
    <mergeCell ref="H4:I4"/>
    <mergeCell ref="J4:K4"/>
    <mergeCell ref="L4:M4"/>
    <mergeCell ref="P38:Q38"/>
  </mergeCells>
  <printOptions/>
  <pageMargins left="0.35433070866141736" right="0.15748031496062992" top="0.78" bottom="0.31496062992125984" header="0.42" footer="0.3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Layout" showRuler="0" zoomScale="80" zoomScalePageLayoutView="80" workbookViewId="0" topLeftCell="B1">
      <selection activeCell="R5" sqref="R5"/>
    </sheetView>
  </sheetViews>
  <sheetFormatPr defaultColWidth="9.00390625" defaultRowHeight="12.75"/>
  <cols>
    <col min="1" max="1" width="6.625" style="0" hidden="1" customWidth="1"/>
    <col min="2" max="2" width="4.00390625" style="0" customWidth="1"/>
    <col min="3" max="3" width="34.75390625" style="0" customWidth="1"/>
    <col min="4" max="4" width="8.375" style="0" customWidth="1"/>
    <col min="5" max="6" width="7.25390625" style="0" customWidth="1"/>
    <col min="7" max="7" width="8.75390625" style="0" customWidth="1"/>
    <col min="8" max="8" width="9.00390625" style="0" customWidth="1"/>
    <col min="9" max="9" width="7.75390625" style="0" customWidth="1"/>
    <col min="10" max="10" width="9.00390625" style="0" customWidth="1"/>
  </cols>
  <sheetData>
    <row r="1" spans="1:10" ht="30" customHeight="1">
      <c r="A1" s="2" t="s">
        <v>5</v>
      </c>
      <c r="B1" s="396" t="s">
        <v>98</v>
      </c>
      <c r="C1" s="414"/>
      <c r="D1" s="414"/>
      <c r="E1" s="414"/>
      <c r="F1" s="414"/>
      <c r="G1" s="414"/>
      <c r="H1" s="414"/>
      <c r="I1" s="414"/>
      <c r="J1" s="414"/>
    </row>
    <row r="2" spans="1:10" ht="17.25" customHeight="1" thickBot="1">
      <c r="A2" s="3"/>
      <c r="B2" s="3"/>
      <c r="C2" s="18"/>
      <c r="D2" s="18"/>
      <c r="E2" s="11"/>
      <c r="F2" s="11"/>
      <c r="G2" s="11"/>
      <c r="H2" s="11"/>
      <c r="I2" s="11"/>
      <c r="J2" s="11"/>
    </row>
    <row r="3" spans="1:10" ht="28.5" customHeight="1">
      <c r="A3" s="391" t="s">
        <v>0</v>
      </c>
      <c r="B3" s="403" t="s">
        <v>143</v>
      </c>
      <c r="C3" s="404"/>
      <c r="D3" s="419" t="s">
        <v>99</v>
      </c>
      <c r="E3" s="420"/>
      <c r="F3" s="420"/>
      <c r="G3" s="420"/>
      <c r="H3" s="420"/>
      <c r="I3" s="421"/>
      <c r="J3" s="416" t="s">
        <v>6</v>
      </c>
    </row>
    <row r="4" spans="1:10" ht="51.75" customHeight="1">
      <c r="A4" s="391"/>
      <c r="B4" s="415"/>
      <c r="C4" s="406"/>
      <c r="D4" s="68" t="s">
        <v>31</v>
      </c>
      <c r="E4" s="76" t="s">
        <v>1</v>
      </c>
      <c r="F4" s="17" t="s">
        <v>10</v>
      </c>
      <c r="G4" s="17" t="s">
        <v>65</v>
      </c>
      <c r="H4" s="42" t="s">
        <v>62</v>
      </c>
      <c r="I4" s="80" t="s">
        <v>64</v>
      </c>
      <c r="J4" s="417"/>
    </row>
    <row r="5" spans="1:10" ht="30" customHeight="1" thickBot="1">
      <c r="A5" s="391"/>
      <c r="B5" s="231"/>
      <c r="C5" s="230"/>
      <c r="D5" s="81" t="s">
        <v>14</v>
      </c>
      <c r="E5" s="41" t="s">
        <v>14</v>
      </c>
      <c r="F5" s="41" t="s">
        <v>14</v>
      </c>
      <c r="G5" s="41" t="s">
        <v>14</v>
      </c>
      <c r="H5" s="43" t="s">
        <v>14</v>
      </c>
      <c r="I5" s="79" t="s">
        <v>14</v>
      </c>
      <c r="J5" s="418"/>
    </row>
    <row r="6" spans="1:10" ht="57" customHeight="1">
      <c r="A6" s="29"/>
      <c r="B6" s="222">
        <v>1</v>
      </c>
      <c r="C6" s="285" t="s">
        <v>105</v>
      </c>
      <c r="D6" s="40"/>
      <c r="E6" s="40">
        <v>4</v>
      </c>
      <c r="F6" s="40">
        <v>7</v>
      </c>
      <c r="G6" s="40">
        <v>2</v>
      </c>
      <c r="H6" s="40"/>
      <c r="I6" s="46"/>
      <c r="J6" s="105">
        <f>SUM(D6:I6)</f>
        <v>13</v>
      </c>
    </row>
    <row r="7" spans="1:10" ht="33.75" customHeight="1">
      <c r="A7" s="29"/>
      <c r="B7" s="222">
        <v>2</v>
      </c>
      <c r="C7" s="286" t="s">
        <v>157</v>
      </c>
      <c r="D7" s="14"/>
      <c r="E7" s="14"/>
      <c r="F7" s="14"/>
      <c r="G7" s="14"/>
      <c r="H7" s="14">
        <v>1</v>
      </c>
      <c r="I7" s="103">
        <v>1</v>
      </c>
      <c r="J7" s="227">
        <f>SUM(D7:I7)</f>
        <v>2</v>
      </c>
    </row>
    <row r="8" spans="1:10" ht="33.75" customHeight="1">
      <c r="A8" s="29"/>
      <c r="B8" s="222">
        <v>3</v>
      </c>
      <c r="C8" s="281" t="s">
        <v>337</v>
      </c>
      <c r="D8" s="14"/>
      <c r="E8" s="14">
        <v>2</v>
      </c>
      <c r="F8" s="14"/>
      <c r="G8" s="14"/>
      <c r="H8" s="14"/>
      <c r="I8" s="103"/>
      <c r="J8" s="228">
        <f>SUM(D8:I8)</f>
        <v>2</v>
      </c>
    </row>
    <row r="9" spans="1:10" ht="33.75" customHeight="1">
      <c r="A9" s="29"/>
      <c r="B9" s="222">
        <v>4</v>
      </c>
      <c r="C9" s="281" t="s">
        <v>334</v>
      </c>
      <c r="D9" s="14">
        <v>1</v>
      </c>
      <c r="E9" s="14"/>
      <c r="F9" s="14"/>
      <c r="G9" s="14"/>
      <c r="H9" s="14"/>
      <c r="I9" s="103"/>
      <c r="J9" s="228">
        <f>SUM(D9:I9)</f>
        <v>1</v>
      </c>
    </row>
    <row r="10" spans="1:10" ht="33.75" customHeight="1">
      <c r="A10" s="29"/>
      <c r="B10" s="222">
        <v>5</v>
      </c>
      <c r="C10" s="281" t="s">
        <v>338</v>
      </c>
      <c r="D10" s="14"/>
      <c r="E10" s="14">
        <v>9</v>
      </c>
      <c r="F10" s="14"/>
      <c r="G10" s="14"/>
      <c r="H10" s="14"/>
      <c r="I10" s="103"/>
      <c r="J10" s="228">
        <v>9</v>
      </c>
    </row>
    <row r="11" spans="1:10" ht="33.75" customHeight="1">
      <c r="A11" s="29"/>
      <c r="B11" s="222">
        <v>6</v>
      </c>
      <c r="C11" s="281" t="s">
        <v>336</v>
      </c>
      <c r="D11" s="14"/>
      <c r="E11" s="14">
        <v>6</v>
      </c>
      <c r="F11" s="14"/>
      <c r="G11" s="14"/>
      <c r="H11" s="14"/>
      <c r="I11" s="103"/>
      <c r="J11" s="228">
        <v>6</v>
      </c>
    </row>
    <row r="12" spans="1:10" ht="33.75" customHeight="1">
      <c r="A12" s="29"/>
      <c r="B12" s="222">
        <v>7</v>
      </c>
      <c r="C12" s="281" t="s">
        <v>339</v>
      </c>
      <c r="D12" s="14">
        <v>1</v>
      </c>
      <c r="E12" s="14">
        <v>10</v>
      </c>
      <c r="F12" s="14"/>
      <c r="G12" s="14"/>
      <c r="H12" s="14"/>
      <c r="I12" s="103"/>
      <c r="J12" s="228">
        <v>11</v>
      </c>
    </row>
    <row r="13" spans="1:10" ht="33.75" customHeight="1">
      <c r="A13" s="29"/>
      <c r="B13" s="222">
        <v>8</v>
      </c>
      <c r="C13" s="281" t="s">
        <v>340</v>
      </c>
      <c r="D13" s="14"/>
      <c r="E13" s="14">
        <v>1</v>
      </c>
      <c r="F13" s="14"/>
      <c r="G13" s="14"/>
      <c r="H13" s="14"/>
      <c r="I13" s="103"/>
      <c r="J13" s="228">
        <v>1</v>
      </c>
    </row>
    <row r="14" spans="1:10" ht="33.75" customHeight="1" thickBot="1">
      <c r="A14" s="29"/>
      <c r="B14" s="222">
        <v>9</v>
      </c>
      <c r="C14" s="287" t="s">
        <v>155</v>
      </c>
      <c r="D14" s="102"/>
      <c r="E14" s="110">
        <v>166</v>
      </c>
      <c r="F14" s="110">
        <v>405</v>
      </c>
      <c r="G14" s="110">
        <v>11</v>
      </c>
      <c r="H14" s="110"/>
      <c r="I14" s="225"/>
      <c r="J14" s="173">
        <f>SUM(D14:I14)</f>
        <v>582</v>
      </c>
    </row>
    <row r="15" spans="1:10" ht="24.75" customHeight="1" thickBot="1">
      <c r="A15" s="29"/>
      <c r="B15" s="226"/>
      <c r="C15" s="207" t="s">
        <v>24</v>
      </c>
      <c r="D15" s="211">
        <f>SUM(D7:D14)</f>
        <v>2</v>
      </c>
      <c r="E15" s="211">
        <f>SUM(E6:E14)</f>
        <v>198</v>
      </c>
      <c r="F15" s="211">
        <f>SUM(F6:F14)</f>
        <v>412</v>
      </c>
      <c r="G15" s="211">
        <f>SUM(G6:G14)</f>
        <v>13</v>
      </c>
      <c r="H15" s="211">
        <f>SUM(H7:H14)</f>
        <v>1</v>
      </c>
      <c r="I15" s="211">
        <f>SUM(I7:I14)</f>
        <v>1</v>
      </c>
      <c r="J15" s="207">
        <f>SUM(J6:J14)</f>
        <v>627</v>
      </c>
    </row>
    <row r="16" spans="3:9" ht="12.75">
      <c r="C16" s="4"/>
      <c r="D16" s="4"/>
      <c r="E16" s="4"/>
      <c r="F16" s="4"/>
      <c r="G16" s="4"/>
      <c r="H16" s="4"/>
      <c r="I16" s="4"/>
    </row>
    <row r="17" spans="3:7" ht="12.75">
      <c r="C17" s="12"/>
      <c r="D17" s="12"/>
      <c r="E17" s="413"/>
      <c r="F17" s="413"/>
      <c r="G17" s="11"/>
    </row>
    <row r="18" spans="3:7" ht="12.75">
      <c r="C18" s="12"/>
      <c r="D18" s="12"/>
      <c r="E18" s="413"/>
      <c r="F18" s="413"/>
      <c r="G18" s="11"/>
    </row>
    <row r="19" spans="3:7" ht="12.75">
      <c r="C19" s="12"/>
      <c r="D19" s="12"/>
      <c r="E19" s="413"/>
      <c r="F19" s="413"/>
      <c r="G19" s="11"/>
    </row>
    <row r="20" spans="3:7" ht="12.75">
      <c r="C20" s="12"/>
      <c r="D20" s="12"/>
      <c r="E20" s="413"/>
      <c r="F20" s="413"/>
      <c r="G20" s="11"/>
    </row>
    <row r="21" spans="3:7" ht="12.75">
      <c r="C21" s="12"/>
      <c r="D21" s="12"/>
      <c r="E21" s="413"/>
      <c r="F21" s="413"/>
      <c r="G21" s="11"/>
    </row>
    <row r="22" spans="3:7" ht="12.75">
      <c r="C22" s="12"/>
      <c r="D22" s="12"/>
      <c r="E22" s="413"/>
      <c r="F22" s="413"/>
      <c r="G22" s="11"/>
    </row>
    <row r="23" spans="3:7" ht="12.75">
      <c r="C23" s="12"/>
      <c r="D23" s="12"/>
      <c r="E23" s="413"/>
      <c r="F23" s="413"/>
      <c r="G23" s="11"/>
    </row>
    <row r="24" spans="3:7" ht="12.75">
      <c r="C24" s="12"/>
      <c r="D24" s="12"/>
      <c r="E24" s="413"/>
      <c r="F24" s="413"/>
      <c r="G24" s="11"/>
    </row>
    <row r="25" spans="3:7" ht="12.75">
      <c r="C25" s="12"/>
      <c r="D25" s="12"/>
      <c r="E25" s="395"/>
      <c r="F25" s="395"/>
      <c r="G25" s="11"/>
    </row>
    <row r="26" spans="3:7" ht="12.75">
      <c r="C26" s="12"/>
      <c r="D26" s="12"/>
      <c r="E26" s="413"/>
      <c r="F26" s="413"/>
      <c r="G26" s="11"/>
    </row>
    <row r="27" spans="3:7" ht="12.75">
      <c r="C27" s="12"/>
      <c r="D27" s="12"/>
      <c r="E27" s="413"/>
      <c r="F27" s="413"/>
      <c r="G27" s="11"/>
    </row>
    <row r="28" spans="3:7" ht="12.75">
      <c r="C28" s="12"/>
      <c r="D28" s="12"/>
      <c r="E28" s="413"/>
      <c r="F28" s="413"/>
      <c r="G28" s="11"/>
    </row>
    <row r="29" spans="3:7" ht="12.75">
      <c r="C29" s="12"/>
      <c r="D29" s="12"/>
      <c r="E29" s="413"/>
      <c r="F29" s="413"/>
      <c r="G29" s="11"/>
    </row>
    <row r="30" spans="3:7" ht="12.75">
      <c r="C30" s="12"/>
      <c r="D30" s="12"/>
      <c r="E30" s="413"/>
      <c r="F30" s="413"/>
      <c r="G30" s="11"/>
    </row>
    <row r="31" spans="3:7" ht="12.75">
      <c r="C31" s="12"/>
      <c r="D31" s="12"/>
      <c r="E31" s="395"/>
      <c r="F31" s="395"/>
      <c r="G31" s="11"/>
    </row>
    <row r="32" spans="3:7" ht="12.75">
      <c r="C32" s="12"/>
      <c r="D32" s="12"/>
      <c r="E32" s="413"/>
      <c r="F32" s="413"/>
      <c r="G32" s="11"/>
    </row>
    <row r="33" spans="3:7" ht="12.75">
      <c r="C33" s="4"/>
      <c r="D33" s="4"/>
      <c r="E33" s="413"/>
      <c r="F33" s="413"/>
      <c r="G33" s="11"/>
    </row>
    <row r="34" spans="3:4" ht="12.75">
      <c r="C34" s="4"/>
      <c r="D34" s="4"/>
    </row>
  </sheetData>
  <sheetProtection/>
  <mergeCells count="22">
    <mergeCell ref="A3:A5"/>
    <mergeCell ref="B3:C4"/>
    <mergeCell ref="J3:J5"/>
    <mergeCell ref="D3:I3"/>
    <mergeCell ref="E21:F21"/>
    <mergeCell ref="E20:F20"/>
    <mergeCell ref="E19:F19"/>
    <mergeCell ref="E17:F17"/>
    <mergeCell ref="E18:F18"/>
    <mergeCell ref="B1:J1"/>
    <mergeCell ref="E27:F27"/>
    <mergeCell ref="E26:F26"/>
    <mergeCell ref="E25:F25"/>
    <mergeCell ref="E24:F24"/>
    <mergeCell ref="E23:F23"/>
    <mergeCell ref="E22:F22"/>
    <mergeCell ref="E33:F33"/>
    <mergeCell ref="E32:F32"/>
    <mergeCell ref="E31:F31"/>
    <mergeCell ref="E30:F30"/>
    <mergeCell ref="E29:F29"/>
    <mergeCell ref="E28:F28"/>
  </mergeCells>
  <printOptions/>
  <pageMargins left="0.35433070866141736" right="0.15748031496062992" top="0.78" bottom="0.31496062992125984" header="0.42" footer="0.3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1"/>
  <sheetViews>
    <sheetView view="pageLayout" zoomScaleNormal="50" workbookViewId="0" topLeftCell="B40">
      <selection activeCell="I52" sqref="I52"/>
    </sheetView>
  </sheetViews>
  <sheetFormatPr defaultColWidth="9.00390625" defaultRowHeight="12.75"/>
  <cols>
    <col min="1" max="1" width="6.625" style="0" hidden="1" customWidth="1"/>
    <col min="2" max="2" width="5.125" style="60" customWidth="1"/>
    <col min="3" max="3" width="67.375" style="0" customWidth="1"/>
    <col min="4" max="4" width="6.875" style="0" customWidth="1"/>
    <col min="5" max="5" width="8.375" style="0" customWidth="1"/>
    <col min="6" max="6" width="8.625" style="0" customWidth="1"/>
    <col min="7" max="8" width="10.125" style="0" customWidth="1"/>
    <col min="9" max="9" width="9.75390625" style="0" customWidth="1"/>
    <col min="10" max="10" width="16.625" style="33" customWidth="1"/>
    <col min="11" max="11" width="5.75390625" style="4" customWidth="1"/>
    <col min="12" max="12" width="5.375" style="4" customWidth="1"/>
    <col min="13" max="14" width="5.75390625" style="4" customWidth="1"/>
    <col min="15" max="15" width="6.75390625" style="4" customWidth="1"/>
    <col min="16" max="16" width="7.375" style="4" customWidth="1"/>
    <col min="17" max="17" width="8.00390625" style="4" customWidth="1"/>
    <col min="18" max="18" width="8.375" style="4" customWidth="1"/>
    <col min="19" max="19" width="11.625" style="4" customWidth="1"/>
    <col min="20" max="20" width="16.625" style="4" customWidth="1"/>
    <col min="21" max="16384" width="9.125" style="4" customWidth="1"/>
  </cols>
  <sheetData>
    <row r="1" spans="2:20" ht="18.75" customHeight="1">
      <c r="B1" s="424" t="s">
        <v>100</v>
      </c>
      <c r="C1" s="424"/>
      <c r="D1" s="424"/>
      <c r="E1" s="424"/>
      <c r="F1" s="424"/>
      <c r="G1" s="424"/>
      <c r="H1" s="424"/>
      <c r="I1" s="424"/>
      <c r="J1" s="424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2:20" ht="18.75" customHeight="1" thickBot="1">
      <c r="B2" s="59"/>
      <c r="C2" s="132" t="s">
        <v>106</v>
      </c>
      <c r="D2" s="21"/>
      <c r="E2" s="21"/>
      <c r="F2" s="21"/>
      <c r="G2" s="21"/>
      <c r="H2" s="21"/>
      <c r="I2" s="21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39" customHeight="1" thickBot="1">
      <c r="A3" s="50"/>
      <c r="B3" s="422" t="s">
        <v>142</v>
      </c>
      <c r="C3" s="423"/>
      <c r="D3" s="63" t="s">
        <v>1</v>
      </c>
      <c r="E3" s="64" t="s">
        <v>7</v>
      </c>
      <c r="F3" s="64" t="s">
        <v>8</v>
      </c>
      <c r="G3" s="65" t="s">
        <v>69</v>
      </c>
      <c r="H3" s="133" t="s">
        <v>70</v>
      </c>
      <c r="I3" s="134" t="s">
        <v>16</v>
      </c>
      <c r="J3" s="135" t="s">
        <v>15</v>
      </c>
      <c r="K3" s="49"/>
      <c r="L3" s="48"/>
      <c r="M3" s="48"/>
      <c r="N3" s="48"/>
      <c r="O3" s="48"/>
      <c r="P3" s="48"/>
      <c r="Q3" s="48"/>
      <c r="R3" s="48"/>
      <c r="S3" s="48"/>
      <c r="T3" s="48"/>
    </row>
    <row r="4" spans="1:20" ht="18" customHeight="1">
      <c r="A4" s="51"/>
      <c r="B4" s="425" t="s">
        <v>110</v>
      </c>
      <c r="C4" s="426"/>
      <c r="D4" s="426"/>
      <c r="E4" s="426"/>
      <c r="F4" s="426"/>
      <c r="G4" s="426"/>
      <c r="H4" s="426"/>
      <c r="I4" s="426"/>
      <c r="J4" s="427"/>
      <c r="K4" s="49"/>
      <c r="L4" s="48"/>
      <c r="M4" s="48"/>
      <c r="N4" s="48"/>
      <c r="O4" s="48"/>
      <c r="P4" s="48"/>
      <c r="Q4" s="48"/>
      <c r="R4" s="48"/>
      <c r="S4" s="48"/>
      <c r="T4" s="48"/>
    </row>
    <row r="5" spans="1:20" ht="18" customHeight="1">
      <c r="A5" s="51"/>
      <c r="B5" s="61">
        <v>1</v>
      </c>
      <c r="C5" s="241" t="s">
        <v>165</v>
      </c>
      <c r="D5" s="62"/>
      <c r="E5" s="62"/>
      <c r="F5" s="62"/>
      <c r="G5" s="62">
        <v>330</v>
      </c>
      <c r="H5" s="62"/>
      <c r="I5" s="168">
        <f>SUM(D5:H5)</f>
        <v>330</v>
      </c>
      <c r="J5" s="295">
        <v>8</v>
      </c>
      <c r="K5" s="49"/>
      <c r="L5" s="48"/>
      <c r="M5" s="48"/>
      <c r="N5" s="48"/>
      <c r="O5" s="48"/>
      <c r="P5" s="48"/>
      <c r="Q5" s="48"/>
      <c r="R5" s="48"/>
      <c r="S5" s="48"/>
      <c r="T5" s="48"/>
    </row>
    <row r="6" spans="1:20" ht="18" customHeight="1">
      <c r="A6" s="51"/>
      <c r="B6" s="61">
        <v>2</v>
      </c>
      <c r="C6" s="241" t="s">
        <v>166</v>
      </c>
      <c r="D6" s="62"/>
      <c r="E6" s="62"/>
      <c r="F6" s="62">
        <v>300</v>
      </c>
      <c r="G6" s="62">
        <v>60</v>
      </c>
      <c r="H6" s="62"/>
      <c r="I6" s="168">
        <f>SUM(D6:H6)</f>
        <v>360</v>
      </c>
      <c r="J6" s="295">
        <v>28</v>
      </c>
      <c r="K6" s="49"/>
      <c r="L6" s="48"/>
      <c r="M6" s="48"/>
      <c r="N6" s="48"/>
      <c r="O6" s="48"/>
      <c r="P6" s="48"/>
      <c r="Q6" s="48"/>
      <c r="R6" s="48"/>
      <c r="S6" s="48"/>
      <c r="T6" s="48"/>
    </row>
    <row r="7" spans="1:20" ht="18" customHeight="1">
      <c r="A7" s="51"/>
      <c r="B7" s="140">
        <v>3</v>
      </c>
      <c r="C7" s="242" t="s">
        <v>167</v>
      </c>
      <c r="D7" s="136"/>
      <c r="E7" s="136"/>
      <c r="F7" s="136">
        <v>85</v>
      </c>
      <c r="G7" s="136"/>
      <c r="H7" s="136"/>
      <c r="I7" s="168">
        <f>SUM(D7:H7)</f>
        <v>85</v>
      </c>
      <c r="J7" s="296">
        <v>1</v>
      </c>
      <c r="K7" s="49"/>
      <c r="L7" s="48"/>
      <c r="M7" s="48"/>
      <c r="N7" s="48"/>
      <c r="O7" s="48"/>
      <c r="P7" s="48"/>
      <c r="Q7" s="48"/>
      <c r="R7" s="48"/>
      <c r="S7" s="48"/>
      <c r="T7" s="48"/>
    </row>
    <row r="8" spans="1:20" ht="18" customHeight="1">
      <c r="A8" s="51"/>
      <c r="B8" s="140">
        <v>4</v>
      </c>
      <c r="C8" s="242" t="s">
        <v>168</v>
      </c>
      <c r="D8" s="136"/>
      <c r="E8" s="136"/>
      <c r="F8" s="136">
        <v>521</v>
      </c>
      <c r="G8" s="136"/>
      <c r="H8" s="136"/>
      <c r="I8" s="168">
        <f>SUM(D8:H8)</f>
        <v>521</v>
      </c>
      <c r="J8" s="296">
        <v>18</v>
      </c>
      <c r="K8" s="49"/>
      <c r="L8" s="48"/>
      <c r="M8" s="48"/>
      <c r="N8" s="48"/>
      <c r="O8" s="48"/>
      <c r="P8" s="48"/>
      <c r="Q8" s="48"/>
      <c r="R8" s="48"/>
      <c r="S8" s="48"/>
      <c r="T8" s="48"/>
    </row>
    <row r="9" spans="1:20" ht="18" customHeight="1" thickBot="1">
      <c r="A9" s="51"/>
      <c r="B9" s="140">
        <v>5</v>
      </c>
      <c r="C9" s="242" t="s">
        <v>169</v>
      </c>
      <c r="D9" s="136"/>
      <c r="E9" s="136">
        <v>20</v>
      </c>
      <c r="F9" s="136"/>
      <c r="G9" s="136"/>
      <c r="H9" s="136"/>
      <c r="I9" s="168">
        <f>SUM(D9:H9)</f>
        <v>20</v>
      </c>
      <c r="J9" s="296">
        <v>1</v>
      </c>
      <c r="K9" s="49"/>
      <c r="L9" s="48"/>
      <c r="M9" s="48"/>
      <c r="N9" s="48"/>
      <c r="O9" s="48"/>
      <c r="P9" s="48"/>
      <c r="Q9" s="48"/>
      <c r="R9" s="48"/>
      <c r="S9" s="48"/>
      <c r="T9" s="48"/>
    </row>
    <row r="10" spans="1:20" ht="31.5" customHeight="1">
      <c r="A10" s="51"/>
      <c r="B10" s="425" t="s">
        <v>109</v>
      </c>
      <c r="C10" s="426"/>
      <c r="D10" s="426"/>
      <c r="E10" s="426"/>
      <c r="F10" s="426"/>
      <c r="G10" s="426"/>
      <c r="H10" s="426"/>
      <c r="I10" s="426"/>
      <c r="J10" s="427"/>
      <c r="K10" s="49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27" customHeight="1">
      <c r="A11" s="51"/>
      <c r="B11" s="61">
        <v>1</v>
      </c>
      <c r="C11" s="241" t="s">
        <v>170</v>
      </c>
      <c r="D11" s="62"/>
      <c r="E11" s="62">
        <v>921</v>
      </c>
      <c r="F11" s="62"/>
      <c r="G11" s="62"/>
      <c r="H11" s="62"/>
      <c r="I11" s="168">
        <f>SUM(D11:H11)</f>
        <v>921</v>
      </c>
      <c r="J11" s="295">
        <v>31</v>
      </c>
      <c r="K11" s="49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39" customHeight="1" thickBot="1">
      <c r="A12" s="51"/>
      <c r="B12" s="61">
        <v>2</v>
      </c>
      <c r="C12" s="241" t="s">
        <v>171</v>
      </c>
      <c r="D12" s="62"/>
      <c r="E12" s="62">
        <v>595</v>
      </c>
      <c r="F12" s="62"/>
      <c r="G12" s="62"/>
      <c r="H12" s="62"/>
      <c r="I12" s="168">
        <f>SUM(D12:H12)</f>
        <v>595</v>
      </c>
      <c r="J12" s="295">
        <v>5</v>
      </c>
      <c r="K12" s="49"/>
      <c r="L12" s="48"/>
      <c r="M12" s="48"/>
      <c r="N12" s="48"/>
      <c r="O12" s="48"/>
      <c r="P12" s="48"/>
      <c r="Q12" s="48"/>
      <c r="R12" s="48"/>
      <c r="S12" s="48"/>
      <c r="T12" s="48"/>
    </row>
    <row r="13" spans="1:20" ht="34.5" customHeight="1">
      <c r="A13" s="51"/>
      <c r="B13" s="431" t="s">
        <v>107</v>
      </c>
      <c r="C13" s="432"/>
      <c r="D13" s="432"/>
      <c r="E13" s="432"/>
      <c r="F13" s="432"/>
      <c r="G13" s="432"/>
      <c r="H13" s="432"/>
      <c r="I13" s="432"/>
      <c r="J13" s="433"/>
      <c r="K13" s="49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26.25" customHeight="1">
      <c r="A14" s="51"/>
      <c r="B14" s="288">
        <v>1</v>
      </c>
      <c r="C14" s="239" t="s">
        <v>172</v>
      </c>
      <c r="D14" s="232"/>
      <c r="E14" s="232"/>
      <c r="F14" s="232">
        <v>603</v>
      </c>
      <c r="G14" s="232"/>
      <c r="H14" s="232"/>
      <c r="I14" s="168">
        <f aca="true" t="shared" si="0" ref="I14:I22">SUM(D14:H14)</f>
        <v>603</v>
      </c>
      <c r="J14" s="297">
        <v>22</v>
      </c>
      <c r="K14" s="49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27.75" customHeight="1">
      <c r="A15" s="51"/>
      <c r="B15" s="288">
        <v>2</v>
      </c>
      <c r="C15" s="239" t="s">
        <v>173</v>
      </c>
      <c r="D15" s="232"/>
      <c r="E15" s="232"/>
      <c r="F15" s="232">
        <v>173</v>
      </c>
      <c r="G15" s="232"/>
      <c r="H15" s="232"/>
      <c r="I15" s="168">
        <f t="shared" si="0"/>
        <v>173</v>
      </c>
      <c r="J15" s="297">
        <v>4</v>
      </c>
      <c r="K15" s="49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25.5" customHeight="1">
      <c r="A16" s="52"/>
      <c r="B16" s="288">
        <v>3</v>
      </c>
      <c r="C16" s="239" t="s">
        <v>174</v>
      </c>
      <c r="D16" s="232"/>
      <c r="E16" s="232"/>
      <c r="F16" s="232">
        <v>879</v>
      </c>
      <c r="G16" s="232"/>
      <c r="H16" s="232"/>
      <c r="I16" s="168">
        <f t="shared" si="0"/>
        <v>879</v>
      </c>
      <c r="J16" s="297">
        <v>34</v>
      </c>
      <c r="K16" s="49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25.5" customHeight="1">
      <c r="A17" s="52"/>
      <c r="B17" s="288">
        <v>4</v>
      </c>
      <c r="C17" s="239" t="s">
        <v>175</v>
      </c>
      <c r="D17" s="232"/>
      <c r="E17" s="232">
        <v>321</v>
      </c>
      <c r="F17" s="232"/>
      <c r="G17" s="232"/>
      <c r="H17" s="232"/>
      <c r="I17" s="168">
        <f t="shared" si="0"/>
        <v>321</v>
      </c>
      <c r="J17" s="297">
        <v>1</v>
      </c>
      <c r="K17" s="49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26.25" customHeight="1">
      <c r="A18" s="52"/>
      <c r="B18" s="288">
        <v>5</v>
      </c>
      <c r="C18" s="239" t="s">
        <v>176</v>
      </c>
      <c r="D18" s="232"/>
      <c r="E18" s="232"/>
      <c r="F18" s="232">
        <v>80</v>
      </c>
      <c r="G18" s="232"/>
      <c r="H18" s="232"/>
      <c r="I18" s="168">
        <f t="shared" si="0"/>
        <v>80</v>
      </c>
      <c r="J18" s="297">
        <v>3</v>
      </c>
      <c r="K18" s="49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24" customHeight="1">
      <c r="A19" s="52"/>
      <c r="B19" s="288">
        <v>6</v>
      </c>
      <c r="C19" s="239" t="s">
        <v>177</v>
      </c>
      <c r="D19" s="232"/>
      <c r="E19" s="232"/>
      <c r="F19" s="232"/>
      <c r="G19" s="232">
        <v>60</v>
      </c>
      <c r="H19" s="232"/>
      <c r="I19" s="168">
        <f t="shared" si="0"/>
        <v>60</v>
      </c>
      <c r="J19" s="297">
        <v>2</v>
      </c>
      <c r="K19" s="49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9.5" customHeight="1">
      <c r="A20" s="52"/>
      <c r="B20" s="288">
        <v>7</v>
      </c>
      <c r="C20" s="239" t="s">
        <v>178</v>
      </c>
      <c r="D20" s="232"/>
      <c r="E20" s="232"/>
      <c r="F20" s="232">
        <v>1415</v>
      </c>
      <c r="G20" s="232"/>
      <c r="H20" s="232"/>
      <c r="I20" s="168">
        <f t="shared" si="0"/>
        <v>1415</v>
      </c>
      <c r="J20" s="297">
        <v>49</v>
      </c>
      <c r="K20" s="49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24.75" customHeight="1">
      <c r="A21" s="52"/>
      <c r="B21" s="288">
        <v>8</v>
      </c>
      <c r="C21" s="239" t="s">
        <v>179</v>
      </c>
      <c r="D21" s="232"/>
      <c r="E21" s="232"/>
      <c r="F21" s="232">
        <v>124</v>
      </c>
      <c r="G21" s="232"/>
      <c r="H21" s="232"/>
      <c r="I21" s="168">
        <f t="shared" si="0"/>
        <v>124</v>
      </c>
      <c r="J21" s="297">
        <v>5</v>
      </c>
      <c r="K21" s="49"/>
      <c r="L21" s="48"/>
      <c r="M21" s="48"/>
      <c r="N21" s="48"/>
      <c r="O21" s="48"/>
      <c r="P21" s="48"/>
      <c r="Q21" s="48"/>
      <c r="R21" s="48"/>
      <c r="S21" s="48"/>
      <c r="T21" s="48"/>
    </row>
    <row r="22" spans="1:20" ht="18" customHeight="1" thickBot="1">
      <c r="A22" s="52"/>
      <c r="B22" s="289">
        <v>9</v>
      </c>
      <c r="C22" s="239" t="s">
        <v>180</v>
      </c>
      <c r="D22" s="232"/>
      <c r="E22" s="232">
        <v>753</v>
      </c>
      <c r="F22" s="233"/>
      <c r="G22" s="232"/>
      <c r="H22" s="232"/>
      <c r="I22" s="168">
        <f t="shared" si="0"/>
        <v>753</v>
      </c>
      <c r="J22" s="297">
        <v>14</v>
      </c>
      <c r="K22" s="49"/>
      <c r="L22" s="48"/>
      <c r="M22" s="48"/>
      <c r="N22" s="48"/>
      <c r="O22" s="48"/>
      <c r="P22" s="48"/>
      <c r="Q22" s="48"/>
      <c r="R22" s="48"/>
      <c r="S22" s="48"/>
      <c r="T22" s="48"/>
    </row>
    <row r="23" spans="1:20" ht="28.5" customHeight="1">
      <c r="A23" s="52"/>
      <c r="B23" s="431" t="s">
        <v>111</v>
      </c>
      <c r="C23" s="432"/>
      <c r="D23" s="432"/>
      <c r="E23" s="432"/>
      <c r="F23" s="432"/>
      <c r="G23" s="432"/>
      <c r="H23" s="432"/>
      <c r="I23" s="432"/>
      <c r="J23" s="433"/>
      <c r="K23" s="49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8" customHeight="1">
      <c r="A24" s="52"/>
      <c r="B24" s="289">
        <v>1</v>
      </c>
      <c r="C24" s="239" t="s">
        <v>181</v>
      </c>
      <c r="D24" s="232"/>
      <c r="E24" s="232">
        <v>60</v>
      </c>
      <c r="F24" s="232">
        <v>430</v>
      </c>
      <c r="G24" s="232"/>
      <c r="H24" s="232"/>
      <c r="I24" s="168">
        <f>SUM(D24:H24)</f>
        <v>490</v>
      </c>
      <c r="J24" s="298">
        <v>18</v>
      </c>
      <c r="K24" s="49"/>
      <c r="L24" s="48"/>
      <c r="M24" s="48"/>
      <c r="N24" s="48"/>
      <c r="O24" s="48"/>
      <c r="P24" s="48"/>
      <c r="Q24" s="48"/>
      <c r="R24" s="48"/>
      <c r="S24" s="48"/>
      <c r="T24" s="48"/>
    </row>
    <row r="25" spans="1:20" ht="18" customHeight="1">
      <c r="A25" s="52"/>
      <c r="B25" s="289">
        <v>2</v>
      </c>
      <c r="C25" s="239" t="s">
        <v>182</v>
      </c>
      <c r="D25" s="232"/>
      <c r="E25" s="232"/>
      <c r="F25" s="232">
        <v>894</v>
      </c>
      <c r="G25" s="232"/>
      <c r="H25" s="232"/>
      <c r="I25" s="168">
        <f>SUM(D25:H25)</f>
        <v>894</v>
      </c>
      <c r="J25" s="298">
        <v>31</v>
      </c>
      <c r="K25" s="49"/>
      <c r="L25" s="48"/>
      <c r="M25" s="48"/>
      <c r="N25" s="48"/>
      <c r="O25" s="48"/>
      <c r="P25" s="48"/>
      <c r="Q25" s="48"/>
      <c r="R25" s="48"/>
      <c r="S25" s="48"/>
      <c r="T25" s="48"/>
    </row>
    <row r="26" spans="1:20" ht="18" customHeight="1">
      <c r="A26" s="52"/>
      <c r="B26" s="289">
        <v>3</v>
      </c>
      <c r="C26" s="239" t="s">
        <v>183</v>
      </c>
      <c r="D26" s="232"/>
      <c r="E26" s="232">
        <v>315</v>
      </c>
      <c r="F26" s="232"/>
      <c r="G26" s="232"/>
      <c r="H26" s="232"/>
      <c r="I26" s="168">
        <f>SUM(D26:H26)</f>
        <v>315</v>
      </c>
      <c r="J26" s="298">
        <v>6</v>
      </c>
      <c r="K26" s="49"/>
      <c r="L26" s="48"/>
      <c r="M26" s="48"/>
      <c r="N26" s="48"/>
      <c r="O26" s="48"/>
      <c r="P26" s="48"/>
      <c r="Q26" s="48"/>
      <c r="R26" s="48"/>
      <c r="S26" s="48"/>
      <c r="T26" s="48"/>
    </row>
    <row r="27" spans="1:20" ht="18" customHeight="1">
      <c r="A27" s="52"/>
      <c r="B27" s="289">
        <v>4</v>
      </c>
      <c r="C27" s="239" t="s">
        <v>184</v>
      </c>
      <c r="D27" s="62"/>
      <c r="E27" s="62">
        <v>511</v>
      </c>
      <c r="F27" s="62"/>
      <c r="G27" s="62"/>
      <c r="H27" s="62"/>
      <c r="I27" s="168">
        <f>SUM(D27:H27)</f>
        <v>511</v>
      </c>
      <c r="J27" s="299">
        <v>8</v>
      </c>
      <c r="K27" s="49"/>
      <c r="L27" s="48"/>
      <c r="M27" s="48"/>
      <c r="N27" s="48"/>
      <c r="O27" s="48"/>
      <c r="P27" s="48"/>
      <c r="Q27" s="48"/>
      <c r="R27" s="48"/>
      <c r="S27" s="48"/>
      <c r="T27" s="48"/>
    </row>
    <row r="28" spans="1:20" ht="18" customHeight="1" thickBot="1">
      <c r="A28" s="52"/>
      <c r="B28" s="289">
        <v>5</v>
      </c>
      <c r="C28" s="243" t="s">
        <v>221</v>
      </c>
      <c r="D28" s="234"/>
      <c r="E28" s="234"/>
      <c r="F28" s="234">
        <v>18</v>
      </c>
      <c r="G28" s="234"/>
      <c r="H28" s="234"/>
      <c r="I28" s="179">
        <v>18</v>
      </c>
      <c r="J28" s="300">
        <v>8</v>
      </c>
      <c r="K28" s="49"/>
      <c r="L28" s="48"/>
      <c r="M28" s="48"/>
      <c r="N28" s="48"/>
      <c r="O28" s="48"/>
      <c r="P28" s="48"/>
      <c r="Q28" s="48"/>
      <c r="R28" s="48"/>
      <c r="S28" s="48"/>
      <c r="T28" s="48"/>
    </row>
    <row r="29" spans="1:20" ht="18" customHeight="1">
      <c r="A29" s="52"/>
      <c r="B29" s="431" t="s">
        <v>85</v>
      </c>
      <c r="C29" s="432"/>
      <c r="D29" s="432"/>
      <c r="E29" s="432"/>
      <c r="F29" s="432"/>
      <c r="G29" s="432"/>
      <c r="H29" s="432"/>
      <c r="I29" s="432"/>
      <c r="J29" s="433"/>
      <c r="K29" s="49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8" customHeight="1">
      <c r="A30" s="52"/>
      <c r="B30" s="289">
        <v>1</v>
      </c>
      <c r="C30" s="239" t="s">
        <v>185</v>
      </c>
      <c r="D30" s="232"/>
      <c r="E30" s="232"/>
      <c r="F30" s="232">
        <v>30</v>
      </c>
      <c r="G30" s="232">
        <v>20</v>
      </c>
      <c r="H30" s="232"/>
      <c r="I30" s="168">
        <f>SUM(D30:H30)</f>
        <v>50</v>
      </c>
      <c r="J30" s="298">
        <v>6</v>
      </c>
      <c r="K30" s="49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8" customHeight="1">
      <c r="A31" s="52"/>
      <c r="B31" s="289">
        <v>2</v>
      </c>
      <c r="C31" s="239" t="s">
        <v>186</v>
      </c>
      <c r="D31" s="232"/>
      <c r="E31" s="232"/>
      <c r="F31" s="232">
        <v>70</v>
      </c>
      <c r="G31" s="232">
        <v>14</v>
      </c>
      <c r="H31" s="232"/>
      <c r="I31" s="168">
        <f>SUM(D31:H31)</f>
        <v>84</v>
      </c>
      <c r="J31" s="298">
        <v>6</v>
      </c>
      <c r="K31" s="49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18" customHeight="1">
      <c r="A32" s="52"/>
      <c r="B32" s="289">
        <v>3</v>
      </c>
      <c r="C32" s="239" t="s">
        <v>187</v>
      </c>
      <c r="D32" s="232"/>
      <c r="E32" s="232"/>
      <c r="F32" s="232">
        <v>87</v>
      </c>
      <c r="G32" s="232"/>
      <c r="H32" s="232"/>
      <c r="I32" s="168">
        <f>SUM(D32:H32)</f>
        <v>87</v>
      </c>
      <c r="J32" s="298">
        <v>3</v>
      </c>
      <c r="K32" s="49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18" customHeight="1">
      <c r="A33" s="52"/>
      <c r="B33" s="289">
        <v>4</v>
      </c>
      <c r="C33" s="244" t="s">
        <v>188</v>
      </c>
      <c r="D33" s="161"/>
      <c r="E33" s="161"/>
      <c r="F33" s="161">
        <v>980</v>
      </c>
      <c r="G33" s="161">
        <v>82</v>
      </c>
      <c r="H33" s="161"/>
      <c r="I33" s="178">
        <f>SUM(D33:H33)</f>
        <v>1062</v>
      </c>
      <c r="J33" s="301">
        <v>38</v>
      </c>
      <c r="K33" s="49"/>
      <c r="L33" s="48"/>
      <c r="M33" s="48"/>
      <c r="N33" s="48"/>
      <c r="O33" s="48"/>
      <c r="P33" s="48"/>
      <c r="Q33" s="48"/>
      <c r="R33" s="48"/>
      <c r="S33" s="48"/>
      <c r="T33" s="48"/>
    </row>
    <row r="34" spans="1:20" ht="18" customHeight="1" thickBot="1">
      <c r="A34" s="51"/>
      <c r="B34" s="289">
        <v>5</v>
      </c>
      <c r="C34" s="244" t="s">
        <v>189</v>
      </c>
      <c r="D34" s="161"/>
      <c r="E34" s="161">
        <v>515</v>
      </c>
      <c r="F34" s="161"/>
      <c r="G34" s="161"/>
      <c r="H34" s="161"/>
      <c r="I34" s="178">
        <f>SUM(D34:H34)</f>
        <v>515</v>
      </c>
      <c r="J34" s="301">
        <v>11</v>
      </c>
      <c r="K34" s="49"/>
      <c r="L34" s="48"/>
      <c r="M34" s="48"/>
      <c r="N34" s="48"/>
      <c r="O34" s="48"/>
      <c r="P34" s="48"/>
      <c r="Q34" s="48"/>
      <c r="R34" s="48"/>
      <c r="S34" s="48"/>
      <c r="T34" s="48"/>
    </row>
    <row r="35" spans="1:20" ht="26.25" customHeight="1" thickBot="1">
      <c r="A35" s="51"/>
      <c r="B35" s="439" t="s">
        <v>84</v>
      </c>
      <c r="C35" s="440"/>
      <c r="D35" s="440"/>
      <c r="E35" s="441"/>
      <c r="F35" s="441"/>
      <c r="G35" s="441"/>
      <c r="H35" s="440"/>
      <c r="I35" s="440"/>
      <c r="J35" s="442"/>
      <c r="K35" s="49"/>
      <c r="L35" s="48"/>
      <c r="M35" s="48"/>
      <c r="N35" s="48"/>
      <c r="O35" s="48"/>
      <c r="P35" s="48"/>
      <c r="Q35" s="48"/>
      <c r="R35" s="48"/>
      <c r="S35" s="48"/>
      <c r="T35" s="48"/>
    </row>
    <row r="36" spans="1:20" ht="29.25" customHeight="1">
      <c r="A36" s="51"/>
      <c r="B36" s="290">
        <v>1</v>
      </c>
      <c r="C36" s="235" t="s">
        <v>222</v>
      </c>
      <c r="D36" s="235"/>
      <c r="E36" s="232"/>
      <c r="F36" s="177">
        <v>980</v>
      </c>
      <c r="G36" s="176">
        <v>189</v>
      </c>
      <c r="H36" s="236"/>
      <c r="I36" s="302">
        <f>SUM(D36:H36)</f>
        <v>1169</v>
      </c>
      <c r="J36" s="240">
        <v>15</v>
      </c>
      <c r="K36" s="49"/>
      <c r="L36" s="48"/>
      <c r="M36" s="48"/>
      <c r="N36" s="48"/>
      <c r="O36" s="48"/>
      <c r="P36" s="48"/>
      <c r="Q36" s="48"/>
      <c r="R36" s="48"/>
      <c r="S36" s="48"/>
      <c r="T36" s="48"/>
    </row>
    <row r="37" spans="1:20" ht="33" customHeight="1">
      <c r="A37" s="51"/>
      <c r="B37" s="289">
        <v>2</v>
      </c>
      <c r="C37" s="237" t="s">
        <v>223</v>
      </c>
      <c r="D37" s="235"/>
      <c r="E37" s="235"/>
      <c r="F37" s="40">
        <v>5</v>
      </c>
      <c r="G37" s="40">
        <v>26</v>
      </c>
      <c r="H37" s="232"/>
      <c r="I37" s="168">
        <f>SUM(D37:H37)</f>
        <v>31</v>
      </c>
      <c r="J37" s="240">
        <v>1</v>
      </c>
      <c r="K37" s="49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33.75" customHeight="1">
      <c r="A38" s="51"/>
      <c r="B38" s="291">
        <v>3</v>
      </c>
      <c r="C38" s="237" t="s">
        <v>224</v>
      </c>
      <c r="D38" s="235"/>
      <c r="E38" s="235">
        <v>19</v>
      </c>
      <c r="F38" s="161">
        <v>20</v>
      </c>
      <c r="G38" s="161">
        <v>31</v>
      </c>
      <c r="H38" s="161"/>
      <c r="I38" s="178">
        <v>70</v>
      </c>
      <c r="J38" s="240">
        <v>2</v>
      </c>
      <c r="K38" s="49"/>
      <c r="L38" s="48"/>
      <c r="M38" s="48"/>
      <c r="N38" s="48"/>
      <c r="O38" s="48"/>
      <c r="P38" s="48"/>
      <c r="Q38" s="48"/>
      <c r="R38" s="48"/>
      <c r="S38" s="48"/>
      <c r="T38" s="48"/>
    </row>
    <row r="39" spans="1:20" ht="33.75" customHeight="1">
      <c r="A39" s="51"/>
      <c r="B39" s="291">
        <v>4</v>
      </c>
      <c r="C39" s="238" t="s">
        <v>225</v>
      </c>
      <c r="D39" s="235"/>
      <c r="E39" s="235"/>
      <c r="F39" s="162">
        <v>54</v>
      </c>
      <c r="G39" s="163"/>
      <c r="H39" s="161"/>
      <c r="I39" s="178">
        <v>54</v>
      </c>
      <c r="J39" s="240">
        <v>1</v>
      </c>
      <c r="K39" s="49"/>
      <c r="L39" s="48"/>
      <c r="M39" s="48"/>
      <c r="N39" s="48"/>
      <c r="O39" s="48"/>
      <c r="P39" s="48"/>
      <c r="Q39" s="48"/>
      <c r="R39" s="48"/>
      <c r="S39" s="48"/>
      <c r="T39" s="48"/>
    </row>
    <row r="40" spans="1:20" ht="25.5" customHeight="1">
      <c r="A40" s="51"/>
      <c r="B40" s="291">
        <v>5</v>
      </c>
      <c r="C40" s="239" t="s">
        <v>226</v>
      </c>
      <c r="D40" s="232"/>
      <c r="E40" s="232"/>
      <c r="F40" s="136"/>
      <c r="G40" s="136">
        <v>350</v>
      </c>
      <c r="H40" s="136"/>
      <c r="I40" s="178">
        <f>SUM(D40:H40)</f>
        <v>350</v>
      </c>
      <c r="J40" s="298">
        <v>12</v>
      </c>
      <c r="K40" s="49"/>
      <c r="L40" s="48"/>
      <c r="M40" s="48"/>
      <c r="N40" s="48"/>
      <c r="O40" s="48"/>
      <c r="P40" s="48"/>
      <c r="Q40" s="48"/>
      <c r="R40" s="48"/>
      <c r="S40" s="48"/>
      <c r="T40" s="48"/>
    </row>
    <row r="41" spans="1:20" ht="25.5" customHeight="1">
      <c r="A41" s="51"/>
      <c r="B41" s="291">
        <v>6</v>
      </c>
      <c r="C41" s="66" t="s">
        <v>227</v>
      </c>
      <c r="D41" s="62"/>
      <c r="E41" s="62"/>
      <c r="F41" s="62">
        <v>60</v>
      </c>
      <c r="G41" s="62"/>
      <c r="H41" s="62"/>
      <c r="I41" s="168">
        <f>SUM(D41:H41)</f>
        <v>60</v>
      </c>
      <c r="J41" s="303">
        <v>1</v>
      </c>
      <c r="K41" s="49"/>
      <c r="L41" s="48"/>
      <c r="M41" s="48"/>
      <c r="N41" s="48"/>
      <c r="O41" s="48"/>
      <c r="P41" s="48"/>
      <c r="Q41" s="48"/>
      <c r="R41" s="48"/>
      <c r="S41" s="48"/>
      <c r="T41" s="48"/>
    </row>
    <row r="42" spans="1:20" ht="30" customHeight="1" thickBot="1">
      <c r="A42" s="51"/>
      <c r="B42" s="292">
        <v>7</v>
      </c>
      <c r="C42" s="139" t="s">
        <v>345</v>
      </c>
      <c r="D42" s="138"/>
      <c r="E42" s="138"/>
      <c r="F42" s="138"/>
      <c r="G42" s="138">
        <v>1000</v>
      </c>
      <c r="H42" s="138"/>
      <c r="I42" s="180">
        <v>1000</v>
      </c>
      <c r="J42" s="304">
        <v>34</v>
      </c>
      <c r="K42" s="49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7" customHeight="1">
      <c r="A43" s="51"/>
      <c r="B43" s="428" t="s">
        <v>108</v>
      </c>
      <c r="C43" s="429"/>
      <c r="D43" s="429"/>
      <c r="E43" s="429"/>
      <c r="F43" s="429"/>
      <c r="G43" s="429"/>
      <c r="H43" s="429"/>
      <c r="I43" s="429"/>
      <c r="J43" s="430"/>
      <c r="K43" s="49"/>
      <c r="L43" s="48"/>
      <c r="M43" s="48"/>
      <c r="N43" s="48"/>
      <c r="O43" s="48"/>
      <c r="P43" s="48"/>
      <c r="Q43" s="48"/>
      <c r="R43" s="48"/>
      <c r="S43" s="48"/>
      <c r="T43" s="48"/>
    </row>
    <row r="44" spans="1:20" ht="34.5" customHeight="1" thickBot="1">
      <c r="A44" s="51"/>
      <c r="B44" s="61">
        <v>1</v>
      </c>
      <c r="C44" s="241" t="s">
        <v>190</v>
      </c>
      <c r="D44" s="62"/>
      <c r="E44" s="62">
        <v>30</v>
      </c>
      <c r="F44" s="62">
        <v>410</v>
      </c>
      <c r="G44" s="62"/>
      <c r="H44" s="62"/>
      <c r="I44" s="168">
        <f>SUM(D44:H44)</f>
        <v>440</v>
      </c>
      <c r="J44" s="299">
        <v>15</v>
      </c>
      <c r="K44" s="49"/>
      <c r="L44" s="48"/>
      <c r="M44" s="48"/>
      <c r="N44" s="48"/>
      <c r="O44" s="48"/>
      <c r="P44" s="48"/>
      <c r="Q44" s="48"/>
      <c r="R44" s="48"/>
      <c r="S44" s="48"/>
      <c r="T44" s="48"/>
    </row>
    <row r="45" spans="1:20" ht="33" customHeight="1">
      <c r="A45" s="51"/>
      <c r="B45" s="436" t="s">
        <v>119</v>
      </c>
      <c r="C45" s="437"/>
      <c r="D45" s="437"/>
      <c r="E45" s="437"/>
      <c r="F45" s="437"/>
      <c r="G45" s="437"/>
      <c r="H45" s="437"/>
      <c r="I45" s="437"/>
      <c r="J45" s="438"/>
      <c r="K45" s="49"/>
      <c r="L45" s="48"/>
      <c r="M45" s="48"/>
      <c r="N45" s="48"/>
      <c r="O45" s="48"/>
      <c r="P45" s="48"/>
      <c r="Q45" s="48"/>
      <c r="R45" s="48"/>
      <c r="S45" s="48"/>
      <c r="T45" s="48"/>
    </row>
    <row r="46" spans="1:20" ht="28.5" customHeight="1">
      <c r="A46" s="51"/>
      <c r="B46" s="61">
        <v>1</v>
      </c>
      <c r="C46" s="66" t="s">
        <v>191</v>
      </c>
      <c r="D46" s="62"/>
      <c r="E46" s="62"/>
      <c r="F46" s="62"/>
      <c r="G46" s="62">
        <v>73</v>
      </c>
      <c r="H46" s="62"/>
      <c r="I46" s="168">
        <f>SUM(D46:H46)</f>
        <v>73</v>
      </c>
      <c r="J46" s="299">
        <v>4</v>
      </c>
      <c r="K46" s="49"/>
      <c r="L46" s="48"/>
      <c r="M46" s="48"/>
      <c r="N46" s="48"/>
      <c r="O46" s="48"/>
      <c r="P46" s="48"/>
      <c r="Q46" s="48"/>
      <c r="R46" s="48"/>
      <c r="S46" s="48"/>
      <c r="T46" s="48"/>
    </row>
    <row r="47" spans="1:20" ht="28.5" customHeight="1">
      <c r="A47" s="51"/>
      <c r="B47" s="140">
        <v>2</v>
      </c>
      <c r="C47" s="246" t="s">
        <v>192</v>
      </c>
      <c r="D47" s="62"/>
      <c r="E47" s="62"/>
      <c r="F47" s="62">
        <v>533</v>
      </c>
      <c r="G47" s="62"/>
      <c r="H47" s="62"/>
      <c r="I47" s="168">
        <f>SUM(D47:H47)</f>
        <v>533</v>
      </c>
      <c r="J47" s="299">
        <v>8</v>
      </c>
      <c r="K47" s="49"/>
      <c r="L47" s="48"/>
      <c r="M47" s="48"/>
      <c r="N47" s="48"/>
      <c r="O47" s="48"/>
      <c r="P47" s="48"/>
      <c r="Q47" s="48"/>
      <c r="R47" s="48"/>
      <c r="S47" s="48"/>
      <c r="T47" s="48"/>
    </row>
    <row r="48" spans="1:20" ht="26.25" customHeight="1">
      <c r="A48" s="51"/>
      <c r="B48" s="140">
        <v>3</v>
      </c>
      <c r="C48" s="245" t="s">
        <v>220</v>
      </c>
      <c r="D48" s="234"/>
      <c r="E48" s="234"/>
      <c r="F48" s="234"/>
      <c r="G48" s="234">
        <v>60</v>
      </c>
      <c r="H48" s="234"/>
      <c r="I48" s="179">
        <v>60</v>
      </c>
      <c r="J48" s="300">
        <v>2</v>
      </c>
      <c r="K48" s="49"/>
      <c r="L48" s="48"/>
      <c r="M48" s="48"/>
      <c r="N48" s="48"/>
      <c r="O48" s="48"/>
      <c r="P48" s="48"/>
      <c r="Q48" s="48"/>
      <c r="R48" s="48"/>
      <c r="S48" s="48"/>
      <c r="T48" s="48"/>
    </row>
    <row r="49" spans="1:20" ht="35.25" customHeight="1">
      <c r="A49" s="51"/>
      <c r="B49" s="62">
        <v>4</v>
      </c>
      <c r="C49" s="66" t="s">
        <v>301</v>
      </c>
      <c r="D49" s="62">
        <v>37</v>
      </c>
      <c r="E49" s="62"/>
      <c r="F49" s="62"/>
      <c r="G49" s="62"/>
      <c r="H49" s="62"/>
      <c r="I49" s="168">
        <f>SUM(D49:H49)</f>
        <v>37</v>
      </c>
      <c r="J49" s="299">
        <v>4</v>
      </c>
      <c r="K49" s="49"/>
      <c r="L49" s="48"/>
      <c r="M49" s="48"/>
      <c r="N49" s="48"/>
      <c r="O49" s="48"/>
      <c r="P49" s="48"/>
      <c r="Q49" s="48"/>
      <c r="R49" s="48"/>
      <c r="S49" s="48"/>
      <c r="T49" s="48"/>
    </row>
    <row r="50" spans="1:20" ht="34.5" customHeight="1">
      <c r="A50" s="51"/>
      <c r="B50" s="62">
        <v>5</v>
      </c>
      <c r="C50" s="137" t="s">
        <v>347</v>
      </c>
      <c r="D50" s="136">
        <v>35</v>
      </c>
      <c r="E50" s="136"/>
      <c r="F50" s="136"/>
      <c r="G50" s="136"/>
      <c r="H50" s="136"/>
      <c r="I50" s="178">
        <v>35</v>
      </c>
      <c r="J50" s="305">
        <v>4</v>
      </c>
      <c r="K50" s="49"/>
      <c r="L50" s="48"/>
      <c r="M50" s="48"/>
      <c r="N50" s="48"/>
      <c r="O50" s="48"/>
      <c r="P50" s="48"/>
      <c r="Q50" s="48"/>
      <c r="R50" s="48"/>
      <c r="S50" s="48"/>
      <c r="T50" s="48"/>
    </row>
    <row r="51" spans="1:20" ht="37.5" customHeight="1" thickBot="1">
      <c r="A51" s="51"/>
      <c r="B51" s="136">
        <v>6</v>
      </c>
      <c r="C51" s="137" t="s">
        <v>348</v>
      </c>
      <c r="D51" s="160"/>
      <c r="E51" s="136">
        <v>910</v>
      </c>
      <c r="F51" s="136">
        <v>1980</v>
      </c>
      <c r="G51" s="136"/>
      <c r="H51" s="136"/>
      <c r="I51" s="306">
        <v>2890</v>
      </c>
      <c r="J51" s="307">
        <v>64</v>
      </c>
      <c r="K51" s="49"/>
      <c r="L51" s="48"/>
      <c r="M51" s="48"/>
      <c r="N51" s="48"/>
      <c r="O51" s="48"/>
      <c r="P51" s="48"/>
      <c r="Q51" s="48"/>
      <c r="R51" s="48"/>
      <c r="S51" s="48"/>
      <c r="T51" s="48"/>
    </row>
    <row r="52" spans="1:20" ht="45" customHeight="1" thickBot="1">
      <c r="A52" s="51"/>
      <c r="B52" s="434" t="s">
        <v>24</v>
      </c>
      <c r="C52" s="435"/>
      <c r="D52" s="247">
        <f>SUM(D4:D51)</f>
        <v>72</v>
      </c>
      <c r="E52" s="247">
        <f>SUM(E4:E51)</f>
        <v>4970</v>
      </c>
      <c r="F52" s="247">
        <f>SUM(F4:F51)</f>
        <v>10731</v>
      </c>
      <c r="G52" s="247">
        <f>SUM(G4:G51)</f>
        <v>2295</v>
      </c>
      <c r="H52" s="247">
        <f>SUM(H4:H51)</f>
        <v>0</v>
      </c>
      <c r="I52" s="249">
        <f>SUM(D52:H52)</f>
        <v>18068</v>
      </c>
      <c r="J52" s="248">
        <f>SUM(J4:J51)</f>
        <v>528</v>
      </c>
      <c r="K52" s="49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18" customHeight="1">
      <c r="A53" s="51"/>
      <c r="K53" s="49"/>
      <c r="L53" s="48"/>
      <c r="M53" s="48"/>
      <c r="N53" s="48"/>
      <c r="O53" s="48"/>
      <c r="P53" s="48"/>
      <c r="Q53" s="48"/>
      <c r="R53" s="48"/>
      <c r="S53" s="48"/>
      <c r="T53" s="48"/>
    </row>
    <row r="54" spans="1:20" ht="18" customHeight="1">
      <c r="A54" s="51"/>
      <c r="K54" s="49"/>
      <c r="L54" s="48"/>
      <c r="M54" s="48"/>
      <c r="N54" s="48"/>
      <c r="O54" s="48"/>
      <c r="P54" s="48"/>
      <c r="Q54" s="48"/>
      <c r="R54" s="48"/>
      <c r="S54" s="48"/>
      <c r="T54" s="48"/>
    </row>
    <row r="55" spans="1:20" ht="30.75" customHeight="1">
      <c r="A55" s="51"/>
      <c r="K55" s="49"/>
      <c r="L55" s="48"/>
      <c r="M55" s="48"/>
      <c r="N55" s="48"/>
      <c r="O55" s="48"/>
      <c r="P55" s="48"/>
      <c r="Q55" s="48"/>
      <c r="R55" s="48"/>
      <c r="S55" s="48"/>
      <c r="T55" s="48"/>
    </row>
    <row r="56" spans="1:20" ht="30.75" customHeight="1">
      <c r="A56" s="51"/>
      <c r="K56" s="49"/>
      <c r="L56" s="48"/>
      <c r="M56" s="48"/>
      <c r="N56" s="48"/>
      <c r="O56" s="48"/>
      <c r="P56" s="48"/>
      <c r="Q56" s="48"/>
      <c r="R56" s="48"/>
      <c r="S56" s="48"/>
      <c r="T56" s="48"/>
    </row>
    <row r="57" spans="1:20" ht="30.75" customHeight="1">
      <c r="A57" s="51"/>
      <c r="K57" s="49"/>
      <c r="L57" s="48"/>
      <c r="M57" s="48"/>
      <c r="N57" s="48"/>
      <c r="O57" s="48"/>
      <c r="P57" s="48"/>
      <c r="Q57" s="48"/>
      <c r="R57" s="48"/>
      <c r="S57" s="48"/>
      <c r="T57" s="48"/>
    </row>
    <row r="58" spans="1:20" ht="30.75" customHeight="1">
      <c r="A58" s="51"/>
      <c r="K58" s="49"/>
      <c r="L58" s="48"/>
      <c r="M58" s="48"/>
      <c r="N58" s="48"/>
      <c r="O58" s="48"/>
      <c r="P58" s="48"/>
      <c r="Q58" s="48"/>
      <c r="R58" s="48"/>
      <c r="S58" s="48"/>
      <c r="T58" s="48"/>
    </row>
    <row r="59" spans="1:20" ht="30.75" customHeight="1">
      <c r="A59" s="51"/>
      <c r="K59" s="49"/>
      <c r="L59" s="48"/>
      <c r="M59" s="48"/>
      <c r="N59" s="48"/>
      <c r="O59" s="48"/>
      <c r="P59" s="48"/>
      <c r="Q59" s="48"/>
      <c r="R59" s="48"/>
      <c r="S59" s="48"/>
      <c r="T59" s="48"/>
    </row>
    <row r="60" spans="1:20" ht="30.75" customHeight="1">
      <c r="A60" s="51"/>
      <c r="K60" s="49"/>
      <c r="L60" s="48"/>
      <c r="M60" s="48"/>
      <c r="N60" s="48"/>
      <c r="O60" s="48"/>
      <c r="P60" s="48"/>
      <c r="Q60" s="48"/>
      <c r="R60" s="48"/>
      <c r="S60" s="48"/>
      <c r="T60" s="48"/>
    </row>
    <row r="61" spans="1:20" ht="18" customHeight="1">
      <c r="A61" s="51"/>
      <c r="K61" s="49"/>
      <c r="L61" s="48"/>
      <c r="M61" s="48"/>
      <c r="N61" s="48"/>
      <c r="O61" s="48"/>
      <c r="P61" s="48"/>
      <c r="Q61" s="48"/>
      <c r="R61" s="48"/>
      <c r="S61" s="48"/>
      <c r="T61" s="48"/>
    </row>
    <row r="62" ht="18" customHeight="1"/>
  </sheetData>
  <sheetProtection/>
  <mergeCells count="11">
    <mergeCell ref="B52:C52"/>
    <mergeCell ref="B45:J45"/>
    <mergeCell ref="B35:J35"/>
    <mergeCell ref="B29:J29"/>
    <mergeCell ref="B13:J13"/>
    <mergeCell ref="B3:C3"/>
    <mergeCell ref="B1:J1"/>
    <mergeCell ref="B4:J4"/>
    <mergeCell ref="B10:J10"/>
    <mergeCell ref="B43:J43"/>
    <mergeCell ref="B23:J23"/>
  </mergeCells>
  <printOptions/>
  <pageMargins left="0.35433070866141736" right="0.15748031496062992" top="0.72" bottom="0.31496062992125984" header="0.43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tabSelected="1" zoomScale="90" zoomScaleNormal="90" workbookViewId="0" topLeftCell="A97">
      <selection activeCell="G111" sqref="G111"/>
    </sheetView>
  </sheetViews>
  <sheetFormatPr defaultColWidth="9.00390625" defaultRowHeight="12.75"/>
  <cols>
    <col min="1" max="1" width="52.25390625" style="0" customWidth="1"/>
    <col min="2" max="2" width="11.625" style="0" customWidth="1"/>
    <col min="3" max="3" width="11.75390625" style="0" customWidth="1"/>
  </cols>
  <sheetData>
    <row r="1" spans="1:3" ht="19.5" customHeight="1" thickBot="1">
      <c r="A1" s="13" t="s">
        <v>17</v>
      </c>
      <c r="B1" s="11"/>
      <c r="C1" s="11"/>
    </row>
    <row r="2" spans="1:25" ht="155.25" customHeight="1">
      <c r="A2" s="444" t="s">
        <v>142</v>
      </c>
      <c r="B2" s="443" t="s">
        <v>112</v>
      </c>
      <c r="C2" s="443"/>
      <c r="D2" s="449" t="s">
        <v>113</v>
      </c>
      <c r="E2" s="449"/>
      <c r="F2" s="443" t="s">
        <v>114</v>
      </c>
      <c r="G2" s="443"/>
      <c r="H2" s="443" t="s">
        <v>115</v>
      </c>
      <c r="I2" s="443"/>
      <c r="J2" s="443" t="s">
        <v>116</v>
      </c>
      <c r="K2" s="443"/>
      <c r="L2" s="443" t="s">
        <v>117</v>
      </c>
      <c r="M2" s="443"/>
      <c r="N2" s="443" t="s">
        <v>118</v>
      </c>
      <c r="O2" s="443"/>
      <c r="P2" s="443" t="s">
        <v>120</v>
      </c>
      <c r="Q2" s="446"/>
      <c r="R2" s="447" t="s">
        <v>37</v>
      </c>
      <c r="S2" s="448"/>
      <c r="T2" s="1"/>
      <c r="U2" s="1"/>
      <c r="V2" s="1"/>
      <c r="W2" s="1"/>
      <c r="X2" s="1"/>
      <c r="Y2" s="1"/>
    </row>
    <row r="3" spans="1:25" ht="37.5" customHeight="1">
      <c r="A3" s="445"/>
      <c r="B3" s="14" t="s">
        <v>3</v>
      </c>
      <c r="C3" s="14" t="s">
        <v>4</v>
      </c>
      <c r="D3" s="14" t="s">
        <v>3</v>
      </c>
      <c r="E3" s="14" t="s">
        <v>4</v>
      </c>
      <c r="F3" s="14" t="s">
        <v>3</v>
      </c>
      <c r="G3" s="14" t="s">
        <v>4</v>
      </c>
      <c r="H3" s="14" t="s">
        <v>3</v>
      </c>
      <c r="I3" s="14" t="s">
        <v>4</v>
      </c>
      <c r="J3" s="14" t="s">
        <v>3</v>
      </c>
      <c r="K3" s="14" t="s">
        <v>4</v>
      </c>
      <c r="L3" s="14" t="s">
        <v>3</v>
      </c>
      <c r="M3" s="14" t="s">
        <v>4</v>
      </c>
      <c r="N3" s="14" t="s">
        <v>3</v>
      </c>
      <c r="O3" s="14" t="s">
        <v>4</v>
      </c>
      <c r="P3" s="14" t="s">
        <v>3</v>
      </c>
      <c r="Q3" s="71" t="s">
        <v>4</v>
      </c>
      <c r="R3" s="143" t="s">
        <v>3</v>
      </c>
      <c r="S3" s="71" t="s">
        <v>4</v>
      </c>
      <c r="T3" s="1"/>
      <c r="U3" s="1"/>
      <c r="V3" s="1"/>
      <c r="W3" s="1"/>
      <c r="X3" s="1"/>
      <c r="Y3" s="1"/>
    </row>
    <row r="4" spans="1:25" ht="20.25" customHeight="1">
      <c r="A4" s="251" t="s">
        <v>121</v>
      </c>
      <c r="B4" s="83"/>
      <c r="C4" s="83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5"/>
      <c r="R4" s="144">
        <f aca="true" t="shared" si="0" ref="R4:R18">B4+D4+F4+H4+J4+L4+N4+P4</f>
        <v>0</v>
      </c>
      <c r="S4" s="145">
        <f aca="true" t="shared" si="1" ref="S4:S18">C4+E4+G4+I4+K4+M4+O4+Q4</f>
        <v>0</v>
      </c>
      <c r="T4" s="1"/>
      <c r="U4" s="1"/>
      <c r="V4" s="1"/>
      <c r="W4" s="1"/>
      <c r="X4" s="1"/>
      <c r="Y4" s="1"/>
    </row>
    <row r="5" spans="1:25" ht="40.5" customHeight="1">
      <c r="A5" s="251" t="s">
        <v>201</v>
      </c>
      <c r="B5" s="14">
        <v>8</v>
      </c>
      <c r="C5" s="14">
        <v>159</v>
      </c>
      <c r="D5" s="14"/>
      <c r="E5" s="77"/>
      <c r="F5" s="77"/>
      <c r="G5" s="77"/>
      <c r="H5" s="77"/>
      <c r="I5" s="77"/>
      <c r="J5" s="77">
        <v>4</v>
      </c>
      <c r="K5" s="77">
        <v>825</v>
      </c>
      <c r="L5" s="77"/>
      <c r="M5" s="77"/>
      <c r="N5" s="77"/>
      <c r="O5" s="77"/>
      <c r="P5" s="77"/>
      <c r="Q5" s="229"/>
      <c r="R5" s="271">
        <f t="shared" si="0"/>
        <v>12</v>
      </c>
      <c r="S5" s="171">
        <f t="shared" si="1"/>
        <v>984</v>
      </c>
      <c r="T5" s="1"/>
      <c r="U5" s="1"/>
      <c r="V5" s="1"/>
      <c r="W5" s="1"/>
      <c r="X5" s="1"/>
      <c r="Y5" s="1"/>
    </row>
    <row r="6" spans="1:25" ht="35.25" customHeight="1">
      <c r="A6" s="251" t="s">
        <v>193</v>
      </c>
      <c r="B6" s="83"/>
      <c r="C6" s="83"/>
      <c r="D6" s="14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>
        <v>1</v>
      </c>
      <c r="Q6" s="229">
        <v>30</v>
      </c>
      <c r="R6" s="271">
        <f t="shared" si="0"/>
        <v>1</v>
      </c>
      <c r="S6" s="171">
        <f t="shared" si="1"/>
        <v>30</v>
      </c>
      <c r="T6" s="1"/>
      <c r="U6" s="1"/>
      <c r="V6" s="1"/>
      <c r="W6" s="1"/>
      <c r="X6" s="1"/>
      <c r="Y6" s="1"/>
    </row>
    <row r="7" spans="1:25" ht="41.25" customHeight="1">
      <c r="A7" s="252" t="s">
        <v>194</v>
      </c>
      <c r="B7" s="159"/>
      <c r="C7" s="159"/>
      <c r="D7" s="13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>
        <v>1</v>
      </c>
      <c r="Q7" s="263">
        <v>30</v>
      </c>
      <c r="R7" s="271">
        <f t="shared" si="0"/>
        <v>1</v>
      </c>
      <c r="S7" s="171">
        <f t="shared" si="1"/>
        <v>30</v>
      </c>
      <c r="T7" s="1"/>
      <c r="U7" s="1"/>
      <c r="V7" s="1"/>
      <c r="W7" s="1"/>
      <c r="X7" s="1"/>
      <c r="Y7" s="1"/>
    </row>
    <row r="8" spans="1:25" ht="40.5" customHeight="1">
      <c r="A8" s="252" t="s">
        <v>195</v>
      </c>
      <c r="B8" s="159"/>
      <c r="C8" s="159"/>
      <c r="D8" s="130"/>
      <c r="E8" s="111"/>
      <c r="F8" s="111"/>
      <c r="G8" s="111"/>
      <c r="H8" s="111">
        <v>1</v>
      </c>
      <c r="I8" s="111">
        <v>30</v>
      </c>
      <c r="J8" s="111"/>
      <c r="K8" s="111"/>
      <c r="L8" s="111"/>
      <c r="M8" s="111"/>
      <c r="N8" s="111"/>
      <c r="O8" s="111"/>
      <c r="P8" s="111"/>
      <c r="Q8" s="263"/>
      <c r="R8" s="271">
        <f t="shared" si="0"/>
        <v>1</v>
      </c>
      <c r="S8" s="171">
        <f t="shared" si="1"/>
        <v>30</v>
      </c>
      <c r="T8" s="1"/>
      <c r="U8" s="1"/>
      <c r="V8" s="1"/>
      <c r="W8" s="1"/>
      <c r="X8" s="1"/>
      <c r="Y8" s="1"/>
    </row>
    <row r="9" spans="1:25" ht="37.5" customHeight="1">
      <c r="A9" s="253" t="s">
        <v>196</v>
      </c>
      <c r="B9" s="19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>
        <v>1</v>
      </c>
      <c r="Q9" s="265">
        <v>30</v>
      </c>
      <c r="R9" s="271">
        <f t="shared" si="0"/>
        <v>1</v>
      </c>
      <c r="S9" s="171">
        <f t="shared" si="1"/>
        <v>30</v>
      </c>
      <c r="T9" s="1"/>
      <c r="U9" s="1"/>
      <c r="V9" s="1"/>
      <c r="W9" s="1"/>
      <c r="X9" s="1"/>
      <c r="Y9" s="1"/>
    </row>
    <row r="10" spans="1:25" ht="36.75" customHeight="1">
      <c r="A10" s="251" t="s">
        <v>197</v>
      </c>
      <c r="B10" s="83"/>
      <c r="C10" s="83"/>
      <c r="D10" s="14"/>
      <c r="E10" s="77"/>
      <c r="F10" s="77">
        <v>2</v>
      </c>
      <c r="G10" s="77">
        <v>80</v>
      </c>
      <c r="H10" s="77"/>
      <c r="I10" s="77"/>
      <c r="J10" s="77"/>
      <c r="K10" s="77"/>
      <c r="L10" s="77"/>
      <c r="M10" s="77"/>
      <c r="N10" s="77"/>
      <c r="O10" s="77"/>
      <c r="P10" s="77"/>
      <c r="Q10" s="229"/>
      <c r="R10" s="271">
        <f t="shared" si="0"/>
        <v>2</v>
      </c>
      <c r="S10" s="171">
        <f t="shared" si="1"/>
        <v>80</v>
      </c>
      <c r="T10" s="1"/>
      <c r="U10" s="1"/>
      <c r="V10" s="1"/>
      <c r="W10" s="1"/>
      <c r="X10" s="1"/>
      <c r="Y10" s="1"/>
    </row>
    <row r="11" spans="1:19" ht="28.5" customHeight="1">
      <c r="A11" s="252" t="s">
        <v>198</v>
      </c>
      <c r="B11" s="130">
        <v>1</v>
      </c>
      <c r="C11" s="130">
        <v>30</v>
      </c>
      <c r="D11" s="13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263"/>
      <c r="R11" s="271">
        <f t="shared" si="0"/>
        <v>1</v>
      </c>
      <c r="S11" s="171">
        <f t="shared" si="1"/>
        <v>30</v>
      </c>
    </row>
    <row r="12" spans="1:25" ht="30.75" customHeight="1">
      <c r="A12" s="253" t="s">
        <v>199</v>
      </c>
      <c r="B12" s="19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>
        <v>1</v>
      </c>
      <c r="Q12" s="265">
        <v>40</v>
      </c>
      <c r="R12" s="271">
        <f t="shared" si="0"/>
        <v>1</v>
      </c>
      <c r="S12" s="171">
        <f t="shared" si="1"/>
        <v>40</v>
      </c>
      <c r="T12" s="1"/>
      <c r="U12" s="1"/>
      <c r="V12" s="1"/>
      <c r="W12" s="1"/>
      <c r="X12" s="1"/>
      <c r="Y12" s="1"/>
    </row>
    <row r="13" spans="1:25" ht="29.25" customHeight="1">
      <c r="A13" s="252" t="s">
        <v>200</v>
      </c>
      <c r="B13" s="159"/>
      <c r="C13" s="159"/>
      <c r="D13" s="130"/>
      <c r="E13" s="111"/>
      <c r="F13" s="111"/>
      <c r="G13" s="111"/>
      <c r="H13" s="111">
        <v>1</v>
      </c>
      <c r="I13" s="111">
        <v>40</v>
      </c>
      <c r="J13" s="111"/>
      <c r="K13" s="111"/>
      <c r="L13" s="111"/>
      <c r="M13" s="111"/>
      <c r="N13" s="111"/>
      <c r="O13" s="111"/>
      <c r="P13" s="111"/>
      <c r="Q13" s="265"/>
      <c r="R13" s="272">
        <f t="shared" si="0"/>
        <v>1</v>
      </c>
      <c r="S13" s="169">
        <f t="shared" si="1"/>
        <v>40</v>
      </c>
      <c r="T13" s="1"/>
      <c r="U13" s="1"/>
      <c r="V13" s="1"/>
      <c r="W13" s="1"/>
      <c r="X13" s="1"/>
      <c r="Y13" s="1"/>
    </row>
    <row r="14" spans="1:25" ht="44.25" customHeight="1">
      <c r="A14" s="253" t="s">
        <v>202</v>
      </c>
      <c r="B14" s="194"/>
      <c r="C14" s="264"/>
      <c r="D14" s="264"/>
      <c r="E14" s="264"/>
      <c r="F14" s="264">
        <v>2</v>
      </c>
      <c r="G14" s="264">
        <v>40</v>
      </c>
      <c r="H14" s="264">
        <v>3</v>
      </c>
      <c r="I14" s="264">
        <v>40</v>
      </c>
      <c r="J14" s="264">
        <v>2</v>
      </c>
      <c r="K14" s="264">
        <v>40</v>
      </c>
      <c r="L14" s="264"/>
      <c r="M14" s="264"/>
      <c r="N14" s="264"/>
      <c r="O14" s="264"/>
      <c r="P14" s="264"/>
      <c r="Q14" s="265"/>
      <c r="R14" s="271">
        <f t="shared" si="0"/>
        <v>7</v>
      </c>
      <c r="S14" s="171">
        <f t="shared" si="1"/>
        <v>120</v>
      </c>
      <c r="T14" s="1"/>
      <c r="U14" s="1"/>
      <c r="V14" s="1"/>
      <c r="W14" s="1"/>
      <c r="X14" s="1"/>
      <c r="Y14" s="1"/>
    </row>
    <row r="15" spans="1:25" ht="54" customHeight="1">
      <c r="A15" s="253" t="s">
        <v>203</v>
      </c>
      <c r="B15" s="19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>
        <v>1</v>
      </c>
      <c r="Q15" s="265">
        <v>50</v>
      </c>
      <c r="R15" s="271">
        <f t="shared" si="0"/>
        <v>1</v>
      </c>
      <c r="S15" s="171">
        <f t="shared" si="1"/>
        <v>50</v>
      </c>
      <c r="T15" s="1"/>
      <c r="U15" s="1"/>
      <c r="V15" s="1"/>
      <c r="W15" s="1"/>
      <c r="X15" s="1"/>
      <c r="Y15" s="1"/>
    </row>
    <row r="16" spans="1:25" ht="38.25" customHeight="1">
      <c r="A16" s="253" t="s">
        <v>204</v>
      </c>
      <c r="B16" s="194"/>
      <c r="C16" s="264"/>
      <c r="D16" s="264"/>
      <c r="E16" s="264"/>
      <c r="F16" s="264"/>
      <c r="G16" s="264"/>
      <c r="H16" s="264"/>
      <c r="I16" s="264"/>
      <c r="J16" s="264">
        <v>1</v>
      </c>
      <c r="K16" s="264">
        <v>30</v>
      </c>
      <c r="L16" s="264"/>
      <c r="M16" s="264"/>
      <c r="N16" s="264"/>
      <c r="O16" s="264"/>
      <c r="P16" s="264"/>
      <c r="Q16" s="265"/>
      <c r="R16" s="271">
        <f t="shared" si="0"/>
        <v>1</v>
      </c>
      <c r="S16" s="171">
        <f t="shared" si="1"/>
        <v>30</v>
      </c>
      <c r="T16" s="1"/>
      <c r="U16" s="1"/>
      <c r="V16" s="1"/>
      <c r="W16" s="1"/>
      <c r="X16" s="1"/>
      <c r="Y16" s="1"/>
    </row>
    <row r="17" spans="1:25" ht="66" customHeight="1">
      <c r="A17" s="251" t="s">
        <v>205</v>
      </c>
      <c r="B17" s="83"/>
      <c r="C17" s="83"/>
      <c r="D17" s="14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>
        <v>1</v>
      </c>
      <c r="Q17" s="229">
        <v>30</v>
      </c>
      <c r="R17" s="271">
        <f t="shared" si="0"/>
        <v>1</v>
      </c>
      <c r="S17" s="171">
        <f t="shared" si="1"/>
        <v>30</v>
      </c>
      <c r="T17" s="1"/>
      <c r="U17" s="1"/>
      <c r="V17" s="1"/>
      <c r="W17" s="1"/>
      <c r="X17" s="1"/>
      <c r="Y17" s="1"/>
    </row>
    <row r="18" spans="1:25" ht="65.25" customHeight="1">
      <c r="A18" s="259" t="s">
        <v>206</v>
      </c>
      <c r="B18" s="83"/>
      <c r="C18" s="83"/>
      <c r="D18" s="14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>
        <v>1</v>
      </c>
      <c r="Q18" s="229">
        <v>30</v>
      </c>
      <c r="R18" s="271">
        <f t="shared" si="0"/>
        <v>1</v>
      </c>
      <c r="S18" s="171">
        <f t="shared" si="1"/>
        <v>30</v>
      </c>
      <c r="T18" s="1"/>
      <c r="U18" s="1"/>
      <c r="V18" s="1"/>
      <c r="W18" s="1"/>
      <c r="X18" s="1"/>
      <c r="Y18" s="1"/>
    </row>
    <row r="19" spans="1:25" ht="58.5" customHeight="1">
      <c r="A19" s="259" t="s">
        <v>207</v>
      </c>
      <c r="B19" s="194"/>
      <c r="C19" s="264"/>
      <c r="D19" s="264"/>
      <c r="E19" s="264"/>
      <c r="F19" s="264"/>
      <c r="G19" s="264"/>
      <c r="H19" s="264"/>
      <c r="I19" s="264"/>
      <c r="J19" s="264">
        <v>1</v>
      </c>
      <c r="K19" s="264">
        <v>30</v>
      </c>
      <c r="L19" s="111"/>
      <c r="M19" s="111"/>
      <c r="N19" s="111"/>
      <c r="O19" s="111"/>
      <c r="P19" s="111"/>
      <c r="Q19" s="263"/>
      <c r="R19" s="272">
        <v>1</v>
      </c>
      <c r="S19" s="169">
        <v>30</v>
      </c>
      <c r="T19" s="1"/>
      <c r="U19" s="1"/>
      <c r="V19" s="1"/>
      <c r="W19" s="1"/>
      <c r="X19" s="1"/>
      <c r="Y19" s="1"/>
    </row>
    <row r="20" spans="1:25" ht="47.25" customHeight="1" thickBot="1">
      <c r="A20" s="259" t="s">
        <v>208</v>
      </c>
      <c r="B20" s="194"/>
      <c r="C20" s="264"/>
      <c r="D20" s="264"/>
      <c r="E20" s="264"/>
      <c r="F20" s="264"/>
      <c r="G20" s="264"/>
      <c r="H20" s="264"/>
      <c r="I20" s="264"/>
      <c r="J20" s="264">
        <v>1</v>
      </c>
      <c r="K20" s="264">
        <v>24</v>
      </c>
      <c r="L20" s="264"/>
      <c r="M20" s="264"/>
      <c r="N20" s="264"/>
      <c r="O20" s="264"/>
      <c r="P20" s="264"/>
      <c r="Q20" s="265"/>
      <c r="R20" s="272">
        <f>B19+D19+F19+H19+J19+L20+N20+P20</f>
        <v>1</v>
      </c>
      <c r="S20" s="169">
        <v>24</v>
      </c>
      <c r="T20" s="1"/>
      <c r="U20" s="1"/>
      <c r="V20" s="1"/>
      <c r="W20" s="1"/>
      <c r="X20" s="1"/>
      <c r="Y20" s="1"/>
    </row>
    <row r="21" spans="1:25" ht="60.75" customHeight="1" thickBot="1">
      <c r="A21" s="259" t="s">
        <v>209</v>
      </c>
      <c r="B21" s="198"/>
      <c r="C21" s="266"/>
      <c r="D21" s="266"/>
      <c r="E21" s="266"/>
      <c r="F21" s="266">
        <v>1</v>
      </c>
      <c r="G21" s="266">
        <v>50</v>
      </c>
      <c r="H21" s="266"/>
      <c r="I21" s="266"/>
      <c r="J21" s="266"/>
      <c r="K21" s="266"/>
      <c r="L21" s="266"/>
      <c r="M21" s="266"/>
      <c r="N21" s="266"/>
      <c r="O21" s="266"/>
      <c r="P21" s="266"/>
      <c r="Q21" s="267"/>
      <c r="R21" s="172">
        <v>1</v>
      </c>
      <c r="S21" s="208">
        <v>50</v>
      </c>
      <c r="T21" s="1"/>
      <c r="U21" s="1"/>
      <c r="V21" s="1"/>
      <c r="W21" s="1"/>
      <c r="X21" s="1"/>
      <c r="Y21" s="1"/>
    </row>
    <row r="22" spans="1:25" ht="66" customHeight="1">
      <c r="A22" s="259" t="s">
        <v>210</v>
      </c>
      <c r="B22" s="198"/>
      <c r="C22" s="266"/>
      <c r="D22" s="266"/>
      <c r="E22" s="266"/>
      <c r="F22" s="266">
        <v>1</v>
      </c>
      <c r="G22" s="266">
        <v>60</v>
      </c>
      <c r="H22" s="266"/>
      <c r="I22" s="266"/>
      <c r="J22" s="266"/>
      <c r="K22" s="266"/>
      <c r="L22" s="266"/>
      <c r="M22" s="266"/>
      <c r="N22" s="266"/>
      <c r="O22" s="266"/>
      <c r="P22" s="266"/>
      <c r="Q22" s="267"/>
      <c r="R22" s="165">
        <v>1</v>
      </c>
      <c r="S22" s="166">
        <v>60</v>
      </c>
      <c r="T22" s="1"/>
      <c r="U22" s="1"/>
      <c r="V22" s="1"/>
      <c r="W22" s="1"/>
      <c r="X22" s="1"/>
      <c r="Y22" s="1"/>
    </row>
    <row r="23" spans="1:25" ht="49.5" customHeight="1">
      <c r="A23" s="259" t="s">
        <v>211</v>
      </c>
      <c r="B23" s="198">
        <v>1</v>
      </c>
      <c r="C23" s="266">
        <v>20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7"/>
      <c r="R23" s="167">
        <v>1</v>
      </c>
      <c r="S23" s="171">
        <v>20</v>
      </c>
      <c r="T23" s="1"/>
      <c r="U23" s="1"/>
      <c r="V23" s="1"/>
      <c r="W23" s="1"/>
      <c r="X23" s="1"/>
      <c r="Y23" s="1"/>
    </row>
    <row r="24" spans="1:25" ht="49.5" customHeight="1">
      <c r="A24" s="259" t="s">
        <v>212</v>
      </c>
      <c r="B24" s="198"/>
      <c r="C24" s="266"/>
      <c r="D24" s="266"/>
      <c r="E24" s="266"/>
      <c r="F24" s="266"/>
      <c r="G24" s="266"/>
      <c r="H24" s="266"/>
      <c r="I24" s="266"/>
      <c r="J24" s="266">
        <v>1</v>
      </c>
      <c r="K24" s="266">
        <v>30</v>
      </c>
      <c r="L24" s="266"/>
      <c r="M24" s="266"/>
      <c r="N24" s="266"/>
      <c r="O24" s="266"/>
      <c r="P24" s="266"/>
      <c r="Q24" s="267"/>
      <c r="R24" s="204">
        <v>1</v>
      </c>
      <c r="S24" s="73">
        <v>30</v>
      </c>
      <c r="T24" s="1"/>
      <c r="U24" s="1"/>
      <c r="V24" s="1"/>
      <c r="W24" s="1"/>
      <c r="X24" s="1"/>
      <c r="Y24" s="1"/>
    </row>
    <row r="25" spans="1:25" ht="65.25" customHeight="1" thickBot="1">
      <c r="A25" s="250" t="s">
        <v>228</v>
      </c>
      <c r="B25" s="83"/>
      <c r="C25" s="83"/>
      <c r="D25" s="14"/>
      <c r="E25" s="77"/>
      <c r="F25" s="77">
        <v>1</v>
      </c>
      <c r="G25" s="77">
        <v>150</v>
      </c>
      <c r="H25" s="77"/>
      <c r="I25" s="77"/>
      <c r="J25" s="77"/>
      <c r="K25" s="77"/>
      <c r="L25" s="77"/>
      <c r="M25" s="77"/>
      <c r="N25" s="77"/>
      <c r="O25" s="77"/>
      <c r="P25" s="77"/>
      <c r="Q25" s="229"/>
      <c r="R25" s="271">
        <f aca="true" t="shared" si="2" ref="R25:S40">B25+D25+F25+H25+J25+L25+N25+P25</f>
        <v>1</v>
      </c>
      <c r="S25" s="171">
        <f t="shared" si="2"/>
        <v>150</v>
      </c>
      <c r="T25" s="1"/>
      <c r="U25" s="1"/>
      <c r="V25" s="1"/>
      <c r="W25" s="1"/>
      <c r="X25" s="1"/>
      <c r="Y25" s="1"/>
    </row>
    <row r="26" spans="1:25" ht="49.5" customHeight="1" thickBot="1">
      <c r="A26" s="254" t="s">
        <v>229</v>
      </c>
      <c r="B26" s="83"/>
      <c r="C26" s="83"/>
      <c r="D26" s="14"/>
      <c r="E26" s="77"/>
      <c r="F26" s="77"/>
      <c r="G26" s="77"/>
      <c r="H26" s="77"/>
      <c r="I26" s="77"/>
      <c r="J26" s="77">
        <v>1</v>
      </c>
      <c r="K26" s="77">
        <v>60</v>
      </c>
      <c r="L26" s="77"/>
      <c r="M26" s="77"/>
      <c r="N26" s="77"/>
      <c r="O26" s="77"/>
      <c r="P26" s="77"/>
      <c r="Q26" s="229"/>
      <c r="R26" s="271">
        <f t="shared" si="2"/>
        <v>1</v>
      </c>
      <c r="S26" s="171">
        <f t="shared" si="2"/>
        <v>60</v>
      </c>
      <c r="T26" s="1"/>
      <c r="U26" s="1"/>
      <c r="V26" s="1"/>
      <c r="W26" s="1"/>
      <c r="X26" s="1"/>
      <c r="Y26" s="1"/>
    </row>
    <row r="27" spans="1:25" ht="49.5" customHeight="1" thickBot="1">
      <c r="A27" s="255" t="s">
        <v>230</v>
      </c>
      <c r="B27" s="159"/>
      <c r="C27" s="159"/>
      <c r="D27" s="130"/>
      <c r="E27" s="111"/>
      <c r="F27" s="111"/>
      <c r="G27" s="111"/>
      <c r="H27" s="111">
        <v>9</v>
      </c>
      <c r="I27" s="111">
        <v>10</v>
      </c>
      <c r="J27" s="111"/>
      <c r="K27" s="111"/>
      <c r="L27" s="111"/>
      <c r="M27" s="111"/>
      <c r="N27" s="111"/>
      <c r="O27" s="111"/>
      <c r="P27" s="111"/>
      <c r="Q27" s="263"/>
      <c r="R27" s="272">
        <f t="shared" si="2"/>
        <v>9</v>
      </c>
      <c r="S27" s="169">
        <f t="shared" si="2"/>
        <v>10</v>
      </c>
      <c r="T27" s="1"/>
      <c r="U27" s="1"/>
      <c r="V27" s="1"/>
      <c r="W27" s="1"/>
      <c r="X27" s="1"/>
      <c r="Y27" s="1"/>
    </row>
    <row r="28" spans="1:25" ht="49.5" customHeight="1" thickBot="1">
      <c r="A28" s="255" t="s">
        <v>231</v>
      </c>
      <c r="B28" s="159"/>
      <c r="C28" s="159"/>
      <c r="D28" s="130"/>
      <c r="E28" s="111"/>
      <c r="F28" s="111">
        <v>1</v>
      </c>
      <c r="G28" s="111">
        <v>60</v>
      </c>
      <c r="H28" s="111"/>
      <c r="I28" s="111"/>
      <c r="J28" s="111"/>
      <c r="K28" s="111"/>
      <c r="L28" s="111"/>
      <c r="M28" s="111"/>
      <c r="N28" s="111"/>
      <c r="O28" s="111"/>
      <c r="P28" s="111"/>
      <c r="Q28" s="263"/>
      <c r="R28" s="272">
        <f t="shared" si="2"/>
        <v>1</v>
      </c>
      <c r="S28" s="169">
        <f t="shared" si="2"/>
        <v>60</v>
      </c>
      <c r="T28" s="1"/>
      <c r="U28" s="1"/>
      <c r="V28" s="1"/>
      <c r="W28" s="1"/>
      <c r="X28" s="1"/>
      <c r="Y28" s="1"/>
    </row>
    <row r="29" spans="1:25" ht="80.25" customHeight="1" thickBot="1">
      <c r="A29" s="255" t="s">
        <v>232</v>
      </c>
      <c r="B29" s="159"/>
      <c r="C29" s="159"/>
      <c r="D29" s="130">
        <v>1</v>
      </c>
      <c r="E29" s="111">
        <v>29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263"/>
      <c r="R29" s="272">
        <f t="shared" si="2"/>
        <v>1</v>
      </c>
      <c r="S29" s="169">
        <f t="shared" si="2"/>
        <v>29</v>
      </c>
      <c r="T29" s="1"/>
      <c r="U29" s="1"/>
      <c r="V29" s="1"/>
      <c r="W29" s="1"/>
      <c r="X29" s="1"/>
      <c r="Y29" s="1"/>
    </row>
    <row r="30" spans="1:25" ht="80.25" customHeight="1" thickBot="1">
      <c r="A30" s="255" t="s">
        <v>233</v>
      </c>
      <c r="B30" s="159"/>
      <c r="C30" s="159"/>
      <c r="D30" s="1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>
        <v>1</v>
      </c>
      <c r="Q30" s="263">
        <v>70</v>
      </c>
      <c r="R30" s="272">
        <f t="shared" si="2"/>
        <v>1</v>
      </c>
      <c r="S30" s="169">
        <f t="shared" si="2"/>
        <v>70</v>
      </c>
      <c r="T30" s="1"/>
      <c r="U30" s="1"/>
      <c r="V30" s="1"/>
      <c r="W30" s="1"/>
      <c r="X30" s="1"/>
      <c r="Y30" s="1"/>
    </row>
    <row r="31" spans="1:25" ht="80.25" customHeight="1" thickBot="1">
      <c r="A31" s="256" t="s">
        <v>234</v>
      </c>
      <c r="B31" s="159"/>
      <c r="C31" s="159"/>
      <c r="D31" s="130"/>
      <c r="E31" s="111"/>
      <c r="F31" s="111"/>
      <c r="G31" s="111"/>
      <c r="H31" s="111"/>
      <c r="I31" s="111"/>
      <c r="J31" s="111">
        <v>36</v>
      </c>
      <c r="K31" s="111">
        <v>45</v>
      </c>
      <c r="L31" s="111"/>
      <c r="M31" s="111"/>
      <c r="N31" s="111"/>
      <c r="O31" s="111"/>
      <c r="P31" s="111"/>
      <c r="Q31" s="263"/>
      <c r="R31" s="272">
        <f t="shared" si="2"/>
        <v>36</v>
      </c>
      <c r="S31" s="169">
        <f t="shared" si="2"/>
        <v>45</v>
      </c>
      <c r="T31" s="1"/>
      <c r="U31" s="1"/>
      <c r="V31" s="1"/>
      <c r="W31" s="1"/>
      <c r="X31" s="1"/>
      <c r="Y31" s="1"/>
    </row>
    <row r="32" spans="1:25" ht="64.5" customHeight="1" thickBot="1">
      <c r="A32" s="255" t="s">
        <v>235</v>
      </c>
      <c r="B32" s="159">
        <v>1</v>
      </c>
      <c r="C32" s="159">
        <v>50</v>
      </c>
      <c r="D32" s="1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263"/>
      <c r="R32" s="272">
        <f t="shared" si="2"/>
        <v>1</v>
      </c>
      <c r="S32" s="169">
        <f t="shared" si="2"/>
        <v>50</v>
      </c>
      <c r="T32" s="1"/>
      <c r="U32" s="1"/>
      <c r="V32" s="1"/>
      <c r="W32" s="1"/>
      <c r="X32" s="1"/>
      <c r="Y32" s="1"/>
    </row>
    <row r="33" spans="1:25" ht="72" customHeight="1" thickBot="1">
      <c r="A33" s="255" t="s">
        <v>236</v>
      </c>
      <c r="B33" s="159">
        <v>1</v>
      </c>
      <c r="C33" s="159">
        <v>60</v>
      </c>
      <c r="D33" s="1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263"/>
      <c r="R33" s="272">
        <f t="shared" si="2"/>
        <v>1</v>
      </c>
      <c r="S33" s="169">
        <f t="shared" si="2"/>
        <v>60</v>
      </c>
      <c r="T33" s="1"/>
      <c r="U33" s="1"/>
      <c r="V33" s="1"/>
      <c r="W33" s="1"/>
      <c r="X33" s="1"/>
      <c r="Y33" s="1"/>
    </row>
    <row r="34" spans="1:25" ht="51.75" customHeight="1" thickBot="1">
      <c r="A34" s="257" t="s">
        <v>237</v>
      </c>
      <c r="B34" s="159"/>
      <c r="C34" s="159"/>
      <c r="D34" s="1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>
        <v>1</v>
      </c>
      <c r="Q34" s="263">
        <v>20</v>
      </c>
      <c r="R34" s="272">
        <f t="shared" si="2"/>
        <v>1</v>
      </c>
      <c r="S34" s="169">
        <f t="shared" si="2"/>
        <v>20</v>
      </c>
      <c r="T34" s="1"/>
      <c r="U34" s="1"/>
      <c r="V34" s="1"/>
      <c r="W34" s="1"/>
      <c r="X34" s="1"/>
      <c r="Y34" s="1"/>
    </row>
    <row r="35" spans="1:25" ht="51.75" customHeight="1" thickBot="1">
      <c r="A35" s="255" t="s">
        <v>238</v>
      </c>
      <c r="B35" s="159"/>
      <c r="C35" s="159"/>
      <c r="D35" s="1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>
        <v>1</v>
      </c>
      <c r="Q35" s="263">
        <v>11</v>
      </c>
      <c r="R35" s="272">
        <f t="shared" si="2"/>
        <v>1</v>
      </c>
      <c r="S35" s="169">
        <f t="shared" si="2"/>
        <v>11</v>
      </c>
      <c r="T35" s="1"/>
      <c r="U35" s="1"/>
      <c r="V35" s="1"/>
      <c r="W35" s="1"/>
      <c r="X35" s="1"/>
      <c r="Y35" s="1"/>
    </row>
    <row r="36" spans="1:25" ht="51.75" customHeight="1" thickBot="1">
      <c r="A36" s="255" t="s">
        <v>239</v>
      </c>
      <c r="B36" s="159"/>
      <c r="C36" s="159"/>
      <c r="D36" s="1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>
        <v>1</v>
      </c>
      <c r="Q36" s="263">
        <v>20</v>
      </c>
      <c r="R36" s="272">
        <f t="shared" si="2"/>
        <v>1</v>
      </c>
      <c r="S36" s="169">
        <f t="shared" si="2"/>
        <v>20</v>
      </c>
      <c r="T36" s="1"/>
      <c r="U36" s="1"/>
      <c r="V36" s="1"/>
      <c r="W36" s="1"/>
      <c r="X36" s="1"/>
      <c r="Y36" s="1"/>
    </row>
    <row r="37" spans="1:25" ht="51.75" customHeight="1" thickBot="1">
      <c r="A37" s="255" t="s">
        <v>240</v>
      </c>
      <c r="B37" s="159"/>
      <c r="C37" s="159"/>
      <c r="D37" s="1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>
        <v>1</v>
      </c>
      <c r="Q37" s="263">
        <v>29</v>
      </c>
      <c r="R37" s="272">
        <f t="shared" si="2"/>
        <v>1</v>
      </c>
      <c r="S37" s="169">
        <f t="shared" si="2"/>
        <v>29</v>
      </c>
      <c r="T37" s="1"/>
      <c r="U37" s="1"/>
      <c r="V37" s="1"/>
      <c r="W37" s="1"/>
      <c r="X37" s="1"/>
      <c r="Y37" s="1"/>
    </row>
    <row r="38" spans="1:25" ht="51.75" customHeight="1" thickBot="1">
      <c r="A38" s="255" t="s">
        <v>241</v>
      </c>
      <c r="B38" s="159"/>
      <c r="C38" s="159"/>
      <c r="D38" s="1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>
        <v>1</v>
      </c>
      <c r="Q38" s="263">
        <v>18</v>
      </c>
      <c r="R38" s="272">
        <f t="shared" si="2"/>
        <v>1</v>
      </c>
      <c r="S38" s="169">
        <f t="shared" si="2"/>
        <v>18</v>
      </c>
      <c r="T38" s="1"/>
      <c r="U38" s="1"/>
      <c r="V38" s="1"/>
      <c r="W38" s="1"/>
      <c r="X38" s="1"/>
      <c r="Y38" s="1"/>
    </row>
    <row r="39" spans="1:25" ht="51.75" customHeight="1" thickBot="1">
      <c r="A39" s="255" t="s">
        <v>242</v>
      </c>
      <c r="B39" s="159"/>
      <c r="C39" s="159"/>
      <c r="D39" s="1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>
        <v>1</v>
      </c>
      <c r="Q39" s="263">
        <v>45</v>
      </c>
      <c r="R39" s="272">
        <f t="shared" si="2"/>
        <v>1</v>
      </c>
      <c r="S39" s="169">
        <f t="shared" si="2"/>
        <v>45</v>
      </c>
      <c r="T39" s="1"/>
      <c r="U39" s="1"/>
      <c r="V39" s="1"/>
      <c r="W39" s="1"/>
      <c r="X39" s="1"/>
      <c r="Y39" s="1"/>
    </row>
    <row r="40" spans="1:25" ht="51.75" customHeight="1" thickBot="1">
      <c r="A40" s="255" t="s">
        <v>243</v>
      </c>
      <c r="B40" s="159"/>
      <c r="C40" s="159"/>
      <c r="D40" s="1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>
        <v>52</v>
      </c>
      <c r="Q40" s="263">
        <v>100</v>
      </c>
      <c r="R40" s="272">
        <f t="shared" si="2"/>
        <v>52</v>
      </c>
      <c r="S40" s="169">
        <f t="shared" si="2"/>
        <v>100</v>
      </c>
      <c r="T40" s="1"/>
      <c r="U40" s="1"/>
      <c r="V40" s="1"/>
      <c r="W40" s="1"/>
      <c r="X40" s="1"/>
      <c r="Y40" s="1"/>
    </row>
    <row r="41" spans="1:25" ht="51.75" customHeight="1" thickBot="1">
      <c r="A41" s="255" t="s">
        <v>244</v>
      </c>
      <c r="B41" s="159"/>
      <c r="C41" s="159"/>
      <c r="D41" s="1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>
        <v>1</v>
      </c>
      <c r="Q41" s="263">
        <v>47</v>
      </c>
      <c r="R41" s="272">
        <f aca="true" t="shared" si="3" ref="R41:S56">B41+D41+F41+H41+J41+L41+N41+P41</f>
        <v>1</v>
      </c>
      <c r="S41" s="169">
        <f t="shared" si="3"/>
        <v>47</v>
      </c>
      <c r="T41" s="1"/>
      <c r="U41" s="1"/>
      <c r="V41" s="1"/>
      <c r="W41" s="1"/>
      <c r="X41" s="1"/>
      <c r="Y41" s="1"/>
    </row>
    <row r="42" spans="1:25" ht="51.75" customHeight="1">
      <c r="A42" s="258" t="s">
        <v>245</v>
      </c>
      <c r="B42" s="159"/>
      <c r="C42" s="159"/>
      <c r="D42" s="130"/>
      <c r="E42" s="111"/>
      <c r="F42" s="111"/>
      <c r="G42" s="111"/>
      <c r="H42" s="111"/>
      <c r="I42" s="111"/>
      <c r="J42" s="111">
        <v>1</v>
      </c>
      <c r="K42" s="111">
        <v>50</v>
      </c>
      <c r="L42" s="111"/>
      <c r="M42" s="111"/>
      <c r="N42" s="111"/>
      <c r="O42" s="111"/>
      <c r="P42" s="111"/>
      <c r="Q42" s="263"/>
      <c r="R42" s="272">
        <f t="shared" si="3"/>
        <v>1</v>
      </c>
      <c r="S42" s="169">
        <f t="shared" si="3"/>
        <v>50</v>
      </c>
      <c r="T42" s="1"/>
      <c r="U42" s="1"/>
      <c r="V42" s="1"/>
      <c r="W42" s="1"/>
      <c r="X42" s="1"/>
      <c r="Y42" s="1"/>
    </row>
    <row r="43" spans="1:25" ht="51.75" customHeight="1">
      <c r="A43" s="238" t="s">
        <v>246</v>
      </c>
      <c r="B43" s="164"/>
      <c r="C43" s="159"/>
      <c r="D43" s="130"/>
      <c r="E43" s="111"/>
      <c r="F43" s="111"/>
      <c r="G43" s="111"/>
      <c r="H43" s="111"/>
      <c r="I43" s="111"/>
      <c r="J43" s="111"/>
      <c r="K43" s="111"/>
      <c r="L43" s="111"/>
      <c r="M43" s="111"/>
      <c r="N43" s="111">
        <v>4</v>
      </c>
      <c r="O43" s="111">
        <v>85</v>
      </c>
      <c r="P43" s="111"/>
      <c r="Q43" s="263"/>
      <c r="R43" s="272">
        <f t="shared" si="3"/>
        <v>4</v>
      </c>
      <c r="S43" s="169">
        <f t="shared" si="3"/>
        <v>85</v>
      </c>
      <c r="T43" s="1"/>
      <c r="U43" s="1"/>
      <c r="V43" s="1"/>
      <c r="W43" s="1"/>
      <c r="X43" s="1"/>
      <c r="Y43" s="1"/>
    </row>
    <row r="44" spans="1:25" ht="51.75" customHeight="1">
      <c r="A44" s="259" t="s">
        <v>247</v>
      </c>
      <c r="B44" s="164"/>
      <c r="C44" s="159"/>
      <c r="D44" s="1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>
        <v>2</v>
      </c>
      <c r="Q44" s="263">
        <v>47</v>
      </c>
      <c r="R44" s="272">
        <f t="shared" si="3"/>
        <v>2</v>
      </c>
      <c r="S44" s="169">
        <f t="shared" si="3"/>
        <v>47</v>
      </c>
      <c r="T44" s="1"/>
      <c r="U44" s="1"/>
      <c r="V44" s="1"/>
      <c r="W44" s="1"/>
      <c r="X44" s="1"/>
      <c r="Y44" s="1"/>
    </row>
    <row r="45" spans="1:25" ht="51.75" customHeight="1" thickBot="1">
      <c r="A45" s="255" t="s">
        <v>248</v>
      </c>
      <c r="B45" s="159"/>
      <c r="C45" s="159"/>
      <c r="D45" s="1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>
        <v>1</v>
      </c>
      <c r="Q45" s="263">
        <v>12</v>
      </c>
      <c r="R45" s="272">
        <f t="shared" si="3"/>
        <v>1</v>
      </c>
      <c r="S45" s="169">
        <f t="shared" si="3"/>
        <v>12</v>
      </c>
      <c r="T45" s="1"/>
      <c r="U45" s="1"/>
      <c r="V45" s="1"/>
      <c r="W45" s="1"/>
      <c r="X45" s="1"/>
      <c r="Y45" s="1"/>
    </row>
    <row r="46" spans="1:25" ht="51.75" customHeight="1" thickBot="1">
      <c r="A46" s="255" t="s">
        <v>249</v>
      </c>
      <c r="B46" s="159"/>
      <c r="C46" s="159"/>
      <c r="D46" s="130"/>
      <c r="E46" s="111"/>
      <c r="F46" s="111"/>
      <c r="G46" s="111"/>
      <c r="H46" s="111"/>
      <c r="I46" s="111"/>
      <c r="J46" s="111"/>
      <c r="K46" s="111"/>
      <c r="L46" s="111"/>
      <c r="M46" s="111"/>
      <c r="N46" s="111">
        <v>1</v>
      </c>
      <c r="O46" s="111">
        <v>45</v>
      </c>
      <c r="P46" s="111"/>
      <c r="Q46" s="263"/>
      <c r="R46" s="272">
        <f t="shared" si="3"/>
        <v>1</v>
      </c>
      <c r="S46" s="169">
        <f t="shared" si="3"/>
        <v>45</v>
      </c>
      <c r="T46" s="1"/>
      <c r="U46" s="1"/>
      <c r="V46" s="1"/>
      <c r="W46" s="1"/>
      <c r="X46" s="1"/>
      <c r="Y46" s="1"/>
    </row>
    <row r="47" spans="1:25" ht="51.75" customHeight="1" thickBot="1">
      <c r="A47" s="255" t="s">
        <v>250</v>
      </c>
      <c r="B47" s="159"/>
      <c r="C47" s="159"/>
      <c r="D47" s="130"/>
      <c r="E47" s="111"/>
      <c r="F47" s="111"/>
      <c r="G47" s="111"/>
      <c r="H47" s="111"/>
      <c r="I47" s="111"/>
      <c r="J47" s="111">
        <v>1</v>
      </c>
      <c r="K47" s="111">
        <v>43</v>
      </c>
      <c r="L47" s="111"/>
      <c r="M47" s="111"/>
      <c r="N47" s="111"/>
      <c r="O47" s="111"/>
      <c r="P47" s="111"/>
      <c r="Q47" s="263"/>
      <c r="R47" s="272">
        <f t="shared" si="3"/>
        <v>1</v>
      </c>
      <c r="S47" s="169">
        <f t="shared" si="3"/>
        <v>43</v>
      </c>
      <c r="T47" s="1"/>
      <c r="U47" s="1"/>
      <c r="V47" s="1"/>
      <c r="W47" s="1"/>
      <c r="X47" s="1"/>
      <c r="Y47" s="1"/>
    </row>
    <row r="48" spans="1:25" ht="51.75" customHeight="1" thickBot="1">
      <c r="A48" s="255" t="s">
        <v>251</v>
      </c>
      <c r="B48" s="159">
        <v>1</v>
      </c>
      <c r="C48" s="159">
        <v>35</v>
      </c>
      <c r="D48" s="1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263"/>
      <c r="R48" s="272">
        <f t="shared" si="3"/>
        <v>1</v>
      </c>
      <c r="S48" s="169">
        <f t="shared" si="3"/>
        <v>35</v>
      </c>
      <c r="T48" s="1"/>
      <c r="U48" s="1"/>
      <c r="V48" s="1"/>
      <c r="W48" s="1"/>
      <c r="X48" s="1"/>
      <c r="Y48" s="1"/>
    </row>
    <row r="49" spans="1:25" ht="51.75" customHeight="1" thickBot="1">
      <c r="A49" s="255" t="s">
        <v>252</v>
      </c>
      <c r="B49" s="159"/>
      <c r="C49" s="159"/>
      <c r="D49" s="130"/>
      <c r="E49" s="111"/>
      <c r="F49" s="111"/>
      <c r="G49" s="111"/>
      <c r="H49" s="111"/>
      <c r="I49" s="111"/>
      <c r="J49" s="111"/>
      <c r="K49" s="111"/>
      <c r="L49" s="111">
        <v>1</v>
      </c>
      <c r="M49" s="111">
        <v>45</v>
      </c>
      <c r="N49" s="111"/>
      <c r="O49" s="111"/>
      <c r="P49" s="111"/>
      <c r="Q49" s="263"/>
      <c r="R49" s="272">
        <f t="shared" si="3"/>
        <v>1</v>
      </c>
      <c r="S49" s="169">
        <f t="shared" si="3"/>
        <v>45</v>
      </c>
      <c r="T49" s="1"/>
      <c r="U49" s="1"/>
      <c r="V49" s="1"/>
      <c r="W49" s="1"/>
      <c r="X49" s="1"/>
      <c r="Y49" s="1"/>
    </row>
    <row r="50" spans="1:25" ht="51.75" customHeight="1" thickBot="1">
      <c r="A50" s="255" t="s">
        <v>253</v>
      </c>
      <c r="B50" s="159"/>
      <c r="C50" s="159"/>
      <c r="D50" s="1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>
        <v>1</v>
      </c>
      <c r="Q50" s="263">
        <v>18</v>
      </c>
      <c r="R50" s="272">
        <f t="shared" si="3"/>
        <v>1</v>
      </c>
      <c r="S50" s="169">
        <f t="shared" si="3"/>
        <v>18</v>
      </c>
      <c r="T50" s="1"/>
      <c r="U50" s="1"/>
      <c r="V50" s="1"/>
      <c r="W50" s="1"/>
      <c r="X50" s="1"/>
      <c r="Y50" s="1"/>
    </row>
    <row r="51" spans="1:25" ht="51.75" customHeight="1" thickBot="1">
      <c r="A51" s="255" t="s">
        <v>254</v>
      </c>
      <c r="B51" s="159"/>
      <c r="C51" s="159"/>
      <c r="D51" s="130"/>
      <c r="E51" s="111"/>
      <c r="F51" s="111"/>
      <c r="G51" s="111"/>
      <c r="H51" s="111"/>
      <c r="I51" s="111"/>
      <c r="J51" s="111">
        <v>1</v>
      </c>
      <c r="K51" s="111">
        <v>55</v>
      </c>
      <c r="L51" s="111"/>
      <c r="M51" s="111"/>
      <c r="N51" s="111"/>
      <c r="O51" s="111"/>
      <c r="P51" s="111"/>
      <c r="Q51" s="263"/>
      <c r="R51" s="272">
        <f t="shared" si="3"/>
        <v>1</v>
      </c>
      <c r="S51" s="169">
        <f t="shared" si="3"/>
        <v>55</v>
      </c>
      <c r="T51" s="1"/>
      <c r="U51" s="1"/>
      <c r="V51" s="1"/>
      <c r="W51" s="1"/>
      <c r="X51" s="1"/>
      <c r="Y51" s="1"/>
    </row>
    <row r="52" spans="1:25" ht="51.75" customHeight="1" thickBot="1">
      <c r="A52" s="255" t="s">
        <v>255</v>
      </c>
      <c r="B52" s="159"/>
      <c r="C52" s="159"/>
      <c r="D52" s="1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>
        <v>1</v>
      </c>
      <c r="Q52" s="263">
        <v>14</v>
      </c>
      <c r="R52" s="272">
        <f t="shared" si="3"/>
        <v>1</v>
      </c>
      <c r="S52" s="169">
        <f t="shared" si="3"/>
        <v>14</v>
      </c>
      <c r="T52" s="1"/>
      <c r="U52" s="1"/>
      <c r="V52" s="1"/>
      <c r="W52" s="1"/>
      <c r="X52" s="1"/>
      <c r="Y52" s="1"/>
    </row>
    <row r="53" spans="1:25" ht="51.75" customHeight="1" thickBot="1">
      <c r="A53" s="252" t="s">
        <v>256</v>
      </c>
      <c r="B53" s="159"/>
      <c r="C53" s="159"/>
      <c r="D53" s="1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>
        <v>1</v>
      </c>
      <c r="Q53" s="263">
        <v>40</v>
      </c>
      <c r="R53" s="272">
        <f t="shared" si="3"/>
        <v>1</v>
      </c>
      <c r="S53" s="169">
        <f t="shared" si="3"/>
        <v>40</v>
      </c>
      <c r="T53" s="1"/>
      <c r="U53" s="1"/>
      <c r="V53" s="1"/>
      <c r="W53" s="1"/>
      <c r="X53" s="1"/>
      <c r="Y53" s="1"/>
    </row>
    <row r="54" spans="1:25" ht="51.75" customHeight="1" thickBot="1">
      <c r="A54" s="256" t="s">
        <v>257</v>
      </c>
      <c r="B54" s="159"/>
      <c r="C54" s="159"/>
      <c r="D54" s="1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>
        <v>5</v>
      </c>
      <c r="Q54" s="263">
        <v>20</v>
      </c>
      <c r="R54" s="272">
        <f t="shared" si="3"/>
        <v>5</v>
      </c>
      <c r="S54" s="169">
        <f t="shared" si="3"/>
        <v>20</v>
      </c>
      <c r="T54" s="1"/>
      <c r="U54" s="1"/>
      <c r="V54" s="1"/>
      <c r="W54" s="1"/>
      <c r="X54" s="1"/>
      <c r="Y54" s="1"/>
    </row>
    <row r="55" spans="1:25" ht="51.75" customHeight="1" thickBot="1">
      <c r="A55" s="255" t="s">
        <v>212</v>
      </c>
      <c r="B55" s="159"/>
      <c r="C55" s="159"/>
      <c r="D55" s="130"/>
      <c r="E55" s="111"/>
      <c r="F55" s="111"/>
      <c r="G55" s="111"/>
      <c r="H55" s="111"/>
      <c r="I55" s="111"/>
      <c r="J55" s="111">
        <v>1</v>
      </c>
      <c r="K55" s="111">
        <v>25</v>
      </c>
      <c r="L55" s="111"/>
      <c r="M55" s="111"/>
      <c r="N55" s="111"/>
      <c r="O55" s="111"/>
      <c r="P55" s="111"/>
      <c r="Q55" s="263"/>
      <c r="R55" s="272">
        <f t="shared" si="3"/>
        <v>1</v>
      </c>
      <c r="S55" s="169">
        <f t="shared" si="3"/>
        <v>25</v>
      </c>
      <c r="T55" s="1"/>
      <c r="U55" s="1"/>
      <c r="V55" s="1"/>
      <c r="W55" s="1"/>
      <c r="X55" s="1"/>
      <c r="Y55" s="1"/>
    </row>
    <row r="56" spans="1:25" ht="51.75" customHeight="1" thickBot="1">
      <c r="A56" s="255" t="s">
        <v>258</v>
      </c>
      <c r="B56" s="159"/>
      <c r="C56" s="159"/>
      <c r="D56" s="1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>
        <v>5</v>
      </c>
      <c r="Q56" s="263">
        <v>126</v>
      </c>
      <c r="R56" s="272">
        <f t="shared" si="3"/>
        <v>5</v>
      </c>
      <c r="S56" s="169">
        <f t="shared" si="3"/>
        <v>126</v>
      </c>
      <c r="T56" s="1"/>
      <c r="U56" s="1"/>
      <c r="V56" s="1"/>
      <c r="W56" s="1"/>
      <c r="X56" s="1"/>
      <c r="Y56" s="1"/>
    </row>
    <row r="57" spans="1:25" ht="51.75" customHeight="1" thickBot="1">
      <c r="A57" s="255" t="s">
        <v>259</v>
      </c>
      <c r="B57" s="159"/>
      <c r="C57" s="159"/>
      <c r="D57" s="130"/>
      <c r="E57" s="111"/>
      <c r="F57" s="111"/>
      <c r="G57" s="111"/>
      <c r="H57" s="111"/>
      <c r="I57" s="111"/>
      <c r="J57" s="111"/>
      <c r="K57" s="111"/>
      <c r="L57" s="111">
        <v>1</v>
      </c>
      <c r="M57" s="111">
        <v>35</v>
      </c>
      <c r="N57" s="111"/>
      <c r="O57" s="111"/>
      <c r="P57" s="111"/>
      <c r="Q57" s="263"/>
      <c r="R57" s="272">
        <f aca="true" t="shared" si="4" ref="R57:S72">B57+D57+F57+H57+J57+L57+N57+P57</f>
        <v>1</v>
      </c>
      <c r="S57" s="169">
        <f t="shared" si="4"/>
        <v>35</v>
      </c>
      <c r="T57" s="1"/>
      <c r="U57" s="1"/>
      <c r="V57" s="1"/>
      <c r="W57" s="1"/>
      <c r="X57" s="1"/>
      <c r="Y57" s="1"/>
    </row>
    <row r="58" spans="1:25" ht="51.75" customHeight="1" thickBot="1">
      <c r="A58" s="255" t="s">
        <v>260</v>
      </c>
      <c r="B58" s="159"/>
      <c r="C58" s="159"/>
      <c r="D58" s="1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>
        <v>5</v>
      </c>
      <c r="Q58" s="263">
        <v>119</v>
      </c>
      <c r="R58" s="272">
        <f t="shared" si="4"/>
        <v>5</v>
      </c>
      <c r="S58" s="169">
        <f t="shared" si="4"/>
        <v>119</v>
      </c>
      <c r="T58" s="1"/>
      <c r="U58" s="1"/>
      <c r="V58" s="1"/>
      <c r="W58" s="1"/>
      <c r="X58" s="1"/>
      <c r="Y58" s="1"/>
    </row>
    <row r="59" spans="1:25" ht="51.75" customHeight="1" thickBot="1">
      <c r="A59" s="255" t="s">
        <v>261</v>
      </c>
      <c r="B59" s="159"/>
      <c r="C59" s="159"/>
      <c r="D59" s="130">
        <v>1</v>
      </c>
      <c r="E59" s="111">
        <v>25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263"/>
      <c r="R59" s="272">
        <f t="shared" si="4"/>
        <v>1</v>
      </c>
      <c r="S59" s="169">
        <f t="shared" si="4"/>
        <v>25</v>
      </c>
      <c r="T59" s="1"/>
      <c r="U59" s="1"/>
      <c r="V59" s="1"/>
      <c r="W59" s="1"/>
      <c r="X59" s="1"/>
      <c r="Y59" s="1"/>
    </row>
    <row r="60" spans="1:25" ht="51.75" customHeight="1" thickBot="1">
      <c r="A60" s="255" t="s">
        <v>262</v>
      </c>
      <c r="B60" s="159"/>
      <c r="C60" s="159"/>
      <c r="D60" s="1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>
        <v>1</v>
      </c>
      <c r="Q60" s="263">
        <v>12</v>
      </c>
      <c r="R60" s="272">
        <f t="shared" si="4"/>
        <v>1</v>
      </c>
      <c r="S60" s="169">
        <f t="shared" si="4"/>
        <v>12</v>
      </c>
      <c r="T60" s="1"/>
      <c r="U60" s="1"/>
      <c r="V60" s="1"/>
      <c r="W60" s="1"/>
      <c r="X60" s="1"/>
      <c r="Y60" s="1"/>
    </row>
    <row r="61" spans="1:25" ht="51.75" customHeight="1" thickBot="1">
      <c r="A61" s="256" t="s">
        <v>263</v>
      </c>
      <c r="B61" s="159"/>
      <c r="C61" s="159"/>
      <c r="D61" s="1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>
        <v>1</v>
      </c>
      <c r="Q61" s="263">
        <v>18</v>
      </c>
      <c r="R61" s="272">
        <f t="shared" si="4"/>
        <v>1</v>
      </c>
      <c r="S61" s="169">
        <f t="shared" si="4"/>
        <v>18</v>
      </c>
      <c r="T61" s="1"/>
      <c r="U61" s="1"/>
      <c r="V61" s="1"/>
      <c r="W61" s="1"/>
      <c r="X61" s="1"/>
      <c r="Y61" s="1"/>
    </row>
    <row r="62" spans="1:25" ht="51.75" customHeight="1" thickBot="1">
      <c r="A62" s="255" t="s">
        <v>264</v>
      </c>
      <c r="B62" s="159"/>
      <c r="C62" s="159"/>
      <c r="D62" s="1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>
        <v>1</v>
      </c>
      <c r="Q62" s="263">
        <v>31</v>
      </c>
      <c r="R62" s="272">
        <f t="shared" si="4"/>
        <v>1</v>
      </c>
      <c r="S62" s="169">
        <f t="shared" si="4"/>
        <v>31</v>
      </c>
      <c r="T62" s="1"/>
      <c r="U62" s="1"/>
      <c r="V62" s="1"/>
      <c r="W62" s="1"/>
      <c r="X62" s="1"/>
      <c r="Y62" s="1"/>
    </row>
    <row r="63" spans="1:25" ht="51.75" customHeight="1" thickBot="1">
      <c r="A63" s="255" t="s">
        <v>265</v>
      </c>
      <c r="B63" s="159"/>
      <c r="C63" s="159"/>
      <c r="D63" s="1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>
        <v>1</v>
      </c>
      <c r="Q63" s="263">
        <v>150</v>
      </c>
      <c r="R63" s="272">
        <f t="shared" si="4"/>
        <v>1</v>
      </c>
      <c r="S63" s="169">
        <f t="shared" si="4"/>
        <v>150</v>
      </c>
      <c r="T63" s="1"/>
      <c r="U63" s="1"/>
      <c r="V63" s="1"/>
      <c r="W63" s="1"/>
      <c r="X63" s="1"/>
      <c r="Y63" s="1"/>
    </row>
    <row r="64" spans="1:25" ht="51.75" customHeight="1" thickBot="1">
      <c r="A64" s="255" t="s">
        <v>266</v>
      </c>
      <c r="B64" s="159"/>
      <c r="C64" s="159"/>
      <c r="D64" s="1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>
        <v>1</v>
      </c>
      <c r="Q64" s="263">
        <v>360</v>
      </c>
      <c r="R64" s="272">
        <f t="shared" si="4"/>
        <v>1</v>
      </c>
      <c r="S64" s="169">
        <f t="shared" si="4"/>
        <v>360</v>
      </c>
      <c r="T64" s="1"/>
      <c r="U64" s="1"/>
      <c r="V64" s="1"/>
      <c r="W64" s="1"/>
      <c r="X64" s="1"/>
      <c r="Y64" s="1"/>
    </row>
    <row r="65" spans="1:25" ht="51.75" customHeight="1" thickBot="1">
      <c r="A65" s="255" t="s">
        <v>267</v>
      </c>
      <c r="B65" s="159"/>
      <c r="C65" s="159"/>
      <c r="D65" s="1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>
        <v>1</v>
      </c>
      <c r="Q65" s="263">
        <v>12</v>
      </c>
      <c r="R65" s="272">
        <f t="shared" si="4"/>
        <v>1</v>
      </c>
      <c r="S65" s="169">
        <f t="shared" si="4"/>
        <v>12</v>
      </c>
      <c r="T65" s="1"/>
      <c r="U65" s="1"/>
      <c r="V65" s="1"/>
      <c r="W65" s="1"/>
      <c r="X65" s="1"/>
      <c r="Y65" s="1"/>
    </row>
    <row r="66" spans="1:25" ht="51.75" customHeight="1" thickBot="1">
      <c r="A66" s="257" t="s">
        <v>268</v>
      </c>
      <c r="B66" s="159"/>
      <c r="C66" s="159"/>
      <c r="D66" s="1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>
        <v>1</v>
      </c>
      <c r="Q66" s="263">
        <v>32</v>
      </c>
      <c r="R66" s="272">
        <f t="shared" si="4"/>
        <v>1</v>
      </c>
      <c r="S66" s="169">
        <f t="shared" si="4"/>
        <v>32</v>
      </c>
      <c r="T66" s="1"/>
      <c r="U66" s="1"/>
      <c r="V66" s="1"/>
      <c r="W66" s="1"/>
      <c r="X66" s="1"/>
      <c r="Y66" s="1"/>
    </row>
    <row r="67" spans="1:25" ht="51.75" customHeight="1" thickBot="1">
      <c r="A67" s="255" t="s">
        <v>269</v>
      </c>
      <c r="B67" s="159">
        <v>1</v>
      </c>
      <c r="C67" s="159">
        <v>19</v>
      </c>
      <c r="D67" s="1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263"/>
      <c r="R67" s="272">
        <f t="shared" si="4"/>
        <v>1</v>
      </c>
      <c r="S67" s="169">
        <f t="shared" si="4"/>
        <v>19</v>
      </c>
      <c r="T67" s="1"/>
      <c r="U67" s="1"/>
      <c r="V67" s="1"/>
      <c r="W67" s="1"/>
      <c r="X67" s="1"/>
      <c r="Y67" s="1"/>
    </row>
    <row r="68" spans="1:25" ht="51.75" customHeight="1" thickBot="1">
      <c r="A68" s="255" t="s">
        <v>270</v>
      </c>
      <c r="B68" s="159">
        <v>1</v>
      </c>
      <c r="C68" s="159">
        <v>143</v>
      </c>
      <c r="D68" s="1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263"/>
      <c r="R68" s="272">
        <f t="shared" si="4"/>
        <v>1</v>
      </c>
      <c r="S68" s="169">
        <f t="shared" si="4"/>
        <v>143</v>
      </c>
      <c r="T68" s="1"/>
      <c r="U68" s="1"/>
      <c r="V68" s="1"/>
      <c r="W68" s="1"/>
      <c r="X68" s="1"/>
      <c r="Y68" s="1"/>
    </row>
    <row r="69" spans="1:25" ht="51.75" customHeight="1" thickBot="1">
      <c r="A69" s="255" t="s">
        <v>271</v>
      </c>
      <c r="B69" s="159"/>
      <c r="C69" s="159"/>
      <c r="D69" s="1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>
        <v>1</v>
      </c>
      <c r="Q69" s="263">
        <v>15</v>
      </c>
      <c r="R69" s="272">
        <f t="shared" si="4"/>
        <v>1</v>
      </c>
      <c r="S69" s="169">
        <f t="shared" si="4"/>
        <v>15</v>
      </c>
      <c r="T69" s="1"/>
      <c r="U69" s="1"/>
      <c r="V69" s="1"/>
      <c r="W69" s="1"/>
      <c r="X69" s="1"/>
      <c r="Y69" s="1"/>
    </row>
    <row r="70" spans="1:25" ht="51.75" customHeight="1" thickBot="1">
      <c r="A70" s="255" t="s">
        <v>272</v>
      </c>
      <c r="B70" s="159"/>
      <c r="C70" s="159"/>
      <c r="D70" s="1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>
        <v>1</v>
      </c>
      <c r="Q70" s="263">
        <v>17</v>
      </c>
      <c r="R70" s="272">
        <f t="shared" si="4"/>
        <v>1</v>
      </c>
      <c r="S70" s="169">
        <f t="shared" si="4"/>
        <v>17</v>
      </c>
      <c r="T70" s="1"/>
      <c r="U70" s="1"/>
      <c r="V70" s="1"/>
      <c r="W70" s="1"/>
      <c r="X70" s="1"/>
      <c r="Y70" s="1"/>
    </row>
    <row r="71" spans="1:25" ht="51.75" customHeight="1">
      <c r="A71" s="260" t="s">
        <v>273</v>
      </c>
      <c r="B71" s="159"/>
      <c r="C71" s="159"/>
      <c r="D71" s="1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>
        <v>1</v>
      </c>
      <c r="Q71" s="263">
        <v>30</v>
      </c>
      <c r="R71" s="272">
        <f t="shared" si="4"/>
        <v>1</v>
      </c>
      <c r="S71" s="169">
        <f t="shared" si="4"/>
        <v>30</v>
      </c>
      <c r="T71" s="1"/>
      <c r="U71" s="1"/>
      <c r="V71" s="1"/>
      <c r="W71" s="1"/>
      <c r="X71" s="1"/>
      <c r="Y71" s="1"/>
    </row>
    <row r="72" spans="1:25" ht="51.75" customHeight="1">
      <c r="A72" s="259" t="s">
        <v>274</v>
      </c>
      <c r="B72" s="164"/>
      <c r="C72" s="159"/>
      <c r="D72" s="130"/>
      <c r="E72" s="111"/>
      <c r="F72" s="111">
        <v>1</v>
      </c>
      <c r="G72" s="111">
        <v>150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263"/>
      <c r="R72" s="272">
        <f t="shared" si="4"/>
        <v>1</v>
      </c>
      <c r="S72" s="169">
        <f t="shared" si="4"/>
        <v>150</v>
      </c>
      <c r="T72" s="1"/>
      <c r="U72" s="1"/>
      <c r="V72" s="1"/>
      <c r="W72" s="1"/>
      <c r="X72" s="1"/>
      <c r="Y72" s="1"/>
    </row>
    <row r="73" spans="1:25" ht="51.75" customHeight="1">
      <c r="A73" s="259" t="s">
        <v>275</v>
      </c>
      <c r="B73" s="164"/>
      <c r="C73" s="159"/>
      <c r="D73" s="130"/>
      <c r="E73" s="111"/>
      <c r="F73" s="111"/>
      <c r="G73" s="111"/>
      <c r="H73" s="111"/>
      <c r="I73" s="111"/>
      <c r="J73" s="111">
        <v>1</v>
      </c>
      <c r="K73" s="111">
        <v>60</v>
      </c>
      <c r="L73" s="111"/>
      <c r="M73" s="111"/>
      <c r="N73" s="111"/>
      <c r="O73" s="111"/>
      <c r="P73" s="111"/>
      <c r="Q73" s="263"/>
      <c r="R73" s="272">
        <f aca="true" t="shared" si="5" ref="R73:S88">B73+D73+F73+H73+J73+L73+N73+P73</f>
        <v>1</v>
      </c>
      <c r="S73" s="169">
        <f t="shared" si="5"/>
        <v>60</v>
      </c>
      <c r="T73" s="1"/>
      <c r="U73" s="1"/>
      <c r="V73" s="1"/>
      <c r="W73" s="1"/>
      <c r="X73" s="1"/>
      <c r="Y73" s="1"/>
    </row>
    <row r="74" spans="1:25" ht="51.75" customHeight="1" thickBot="1">
      <c r="A74" s="255" t="s">
        <v>276</v>
      </c>
      <c r="B74" s="159"/>
      <c r="C74" s="159"/>
      <c r="D74" s="130"/>
      <c r="E74" s="111"/>
      <c r="F74" s="111"/>
      <c r="G74" s="111"/>
      <c r="H74" s="111"/>
      <c r="I74" s="111"/>
      <c r="J74" s="111">
        <v>1</v>
      </c>
      <c r="K74" s="111">
        <v>45</v>
      </c>
      <c r="L74" s="111"/>
      <c r="M74" s="111"/>
      <c r="N74" s="111"/>
      <c r="O74" s="111"/>
      <c r="P74" s="111"/>
      <c r="Q74" s="263"/>
      <c r="R74" s="272">
        <f t="shared" si="5"/>
        <v>1</v>
      </c>
      <c r="S74" s="169">
        <f t="shared" si="5"/>
        <v>45</v>
      </c>
      <c r="T74" s="1"/>
      <c r="U74" s="1"/>
      <c r="V74" s="1"/>
      <c r="W74" s="1"/>
      <c r="X74" s="1"/>
      <c r="Y74" s="1"/>
    </row>
    <row r="75" spans="1:25" ht="61.5" customHeight="1" thickBot="1">
      <c r="A75" s="255" t="s">
        <v>277</v>
      </c>
      <c r="B75" s="159"/>
      <c r="C75" s="159"/>
      <c r="D75" s="1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>
        <v>1</v>
      </c>
      <c r="Q75" s="263">
        <v>6</v>
      </c>
      <c r="R75" s="272">
        <f t="shared" si="5"/>
        <v>1</v>
      </c>
      <c r="S75" s="169">
        <f t="shared" si="5"/>
        <v>6</v>
      </c>
      <c r="T75" s="1"/>
      <c r="U75" s="1"/>
      <c r="V75" s="1"/>
      <c r="W75" s="1"/>
      <c r="X75" s="1"/>
      <c r="Y75" s="1"/>
    </row>
    <row r="76" spans="1:25" ht="94.5" customHeight="1" thickBot="1">
      <c r="A76" s="257" t="s">
        <v>278</v>
      </c>
      <c r="B76" s="159"/>
      <c r="C76" s="159"/>
      <c r="D76" s="1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>
        <v>1</v>
      </c>
      <c r="Q76" s="263">
        <v>45</v>
      </c>
      <c r="R76" s="272">
        <f t="shared" si="5"/>
        <v>1</v>
      </c>
      <c r="S76" s="169">
        <f t="shared" si="5"/>
        <v>45</v>
      </c>
      <c r="T76" s="1"/>
      <c r="U76" s="1"/>
      <c r="V76" s="1"/>
      <c r="W76" s="1"/>
      <c r="X76" s="1"/>
      <c r="Y76" s="1"/>
    </row>
    <row r="77" spans="1:25" ht="60.75" customHeight="1">
      <c r="A77" s="258" t="s">
        <v>279</v>
      </c>
      <c r="B77" s="159"/>
      <c r="C77" s="159"/>
      <c r="D77" s="1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>
        <v>1</v>
      </c>
      <c r="Q77" s="263">
        <v>32</v>
      </c>
      <c r="R77" s="272">
        <f t="shared" si="5"/>
        <v>1</v>
      </c>
      <c r="S77" s="169">
        <f t="shared" si="5"/>
        <v>32</v>
      </c>
      <c r="T77" s="1"/>
      <c r="U77" s="1"/>
      <c r="V77" s="1"/>
      <c r="W77" s="1"/>
      <c r="X77" s="1"/>
      <c r="Y77" s="1"/>
    </row>
    <row r="78" spans="1:25" ht="51.75" customHeight="1">
      <c r="A78" s="252" t="s">
        <v>280</v>
      </c>
      <c r="B78" s="159"/>
      <c r="C78" s="159"/>
      <c r="D78" s="1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>
        <v>1</v>
      </c>
      <c r="Q78" s="263">
        <v>60</v>
      </c>
      <c r="R78" s="272">
        <f t="shared" si="5"/>
        <v>1</v>
      </c>
      <c r="S78" s="169">
        <f>C78+E78+G78+I78+K78+M78+O78+Q78</f>
        <v>60</v>
      </c>
      <c r="T78" s="1"/>
      <c r="U78" s="1"/>
      <c r="V78" s="1"/>
      <c r="W78" s="1"/>
      <c r="X78" s="1"/>
      <c r="Y78" s="1"/>
    </row>
    <row r="79" spans="1:25" ht="51.75" customHeight="1" thickBot="1">
      <c r="A79" s="261" t="s">
        <v>281</v>
      </c>
      <c r="B79" s="159"/>
      <c r="C79" s="159"/>
      <c r="D79" s="1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>
        <v>1</v>
      </c>
      <c r="Q79" s="263">
        <v>40</v>
      </c>
      <c r="R79" s="272">
        <f t="shared" si="5"/>
        <v>1</v>
      </c>
      <c r="S79" s="169">
        <f>C79+E79+G79+I79+K79+M79+O79+Q79</f>
        <v>40</v>
      </c>
      <c r="T79" s="1"/>
      <c r="U79" s="1"/>
      <c r="V79" s="1"/>
      <c r="W79" s="1"/>
      <c r="X79" s="1"/>
      <c r="Y79" s="1"/>
    </row>
    <row r="80" spans="1:25" ht="51.75" customHeight="1" thickBot="1">
      <c r="A80" s="256" t="s">
        <v>282</v>
      </c>
      <c r="B80" s="159">
        <v>2</v>
      </c>
      <c r="C80" s="159">
        <v>52</v>
      </c>
      <c r="D80" s="1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263"/>
      <c r="R80" s="272">
        <f t="shared" si="5"/>
        <v>2</v>
      </c>
      <c r="S80" s="169">
        <f t="shared" si="5"/>
        <v>52</v>
      </c>
      <c r="T80" s="1"/>
      <c r="U80" s="1"/>
      <c r="V80" s="1"/>
      <c r="W80" s="1"/>
      <c r="X80" s="1"/>
      <c r="Y80" s="1"/>
    </row>
    <row r="81" spans="1:25" ht="75" customHeight="1" thickBot="1">
      <c r="A81" s="257" t="s">
        <v>283</v>
      </c>
      <c r="B81" s="159"/>
      <c r="C81" s="159"/>
      <c r="D81" s="130"/>
      <c r="E81" s="111"/>
      <c r="F81" s="111"/>
      <c r="G81" s="111"/>
      <c r="H81" s="111"/>
      <c r="I81" s="111"/>
      <c r="J81" s="111"/>
      <c r="K81" s="111"/>
      <c r="L81" s="111">
        <v>1</v>
      </c>
      <c r="M81" s="111">
        <v>49</v>
      </c>
      <c r="N81" s="111"/>
      <c r="O81" s="111"/>
      <c r="P81" s="111"/>
      <c r="Q81" s="263"/>
      <c r="R81" s="272">
        <f t="shared" si="5"/>
        <v>1</v>
      </c>
      <c r="S81" s="169">
        <f t="shared" si="5"/>
        <v>49</v>
      </c>
      <c r="T81" s="1"/>
      <c r="U81" s="1"/>
      <c r="V81" s="1"/>
      <c r="W81" s="1"/>
      <c r="X81" s="1"/>
      <c r="Y81" s="1"/>
    </row>
    <row r="82" spans="1:25" ht="51.75" customHeight="1" thickBot="1">
      <c r="A82" s="255" t="s">
        <v>284</v>
      </c>
      <c r="B82" s="159"/>
      <c r="C82" s="159"/>
      <c r="D82" s="130"/>
      <c r="E82" s="111"/>
      <c r="F82" s="111"/>
      <c r="G82" s="111"/>
      <c r="H82" s="111"/>
      <c r="I82" s="111"/>
      <c r="J82" s="111">
        <v>1</v>
      </c>
      <c r="K82" s="111">
        <v>65</v>
      </c>
      <c r="L82" s="111"/>
      <c r="M82" s="111"/>
      <c r="N82" s="111"/>
      <c r="O82" s="111"/>
      <c r="P82" s="111"/>
      <c r="Q82" s="263"/>
      <c r="R82" s="272">
        <f t="shared" si="5"/>
        <v>1</v>
      </c>
      <c r="S82" s="169">
        <f t="shared" si="5"/>
        <v>65</v>
      </c>
      <c r="T82" s="1"/>
      <c r="U82" s="1"/>
      <c r="V82" s="1"/>
      <c r="W82" s="1"/>
      <c r="X82" s="1"/>
      <c r="Y82" s="1"/>
    </row>
    <row r="83" spans="1:25" ht="51.75" customHeight="1" thickBot="1">
      <c r="A83" s="255" t="s">
        <v>285</v>
      </c>
      <c r="B83" s="159"/>
      <c r="C83" s="159"/>
      <c r="D83" s="1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>
        <v>1</v>
      </c>
      <c r="Q83" s="263">
        <v>23</v>
      </c>
      <c r="R83" s="272">
        <f t="shared" si="5"/>
        <v>1</v>
      </c>
      <c r="S83" s="169">
        <f t="shared" si="5"/>
        <v>23</v>
      </c>
      <c r="T83" s="1"/>
      <c r="U83" s="1"/>
      <c r="V83" s="1"/>
      <c r="W83" s="1"/>
      <c r="X83" s="1"/>
      <c r="Y83" s="1"/>
    </row>
    <row r="84" spans="1:25" ht="51.75" customHeight="1" thickBot="1">
      <c r="A84" s="257" t="s">
        <v>351</v>
      </c>
      <c r="B84" s="159"/>
      <c r="C84" s="159"/>
      <c r="D84" s="1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>
        <v>1</v>
      </c>
      <c r="Q84" s="263">
        <v>30</v>
      </c>
      <c r="R84" s="272">
        <f t="shared" si="5"/>
        <v>1</v>
      </c>
      <c r="S84" s="169">
        <f t="shared" si="5"/>
        <v>30</v>
      </c>
      <c r="T84" s="1"/>
      <c r="U84" s="1"/>
      <c r="V84" s="1"/>
      <c r="W84" s="1"/>
      <c r="X84" s="1"/>
      <c r="Y84" s="1"/>
    </row>
    <row r="85" spans="1:25" ht="51.75" customHeight="1" thickBot="1">
      <c r="A85" s="257" t="s">
        <v>286</v>
      </c>
      <c r="B85" s="159"/>
      <c r="C85" s="159"/>
      <c r="D85" s="1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>
        <v>1</v>
      </c>
      <c r="Q85" s="263">
        <v>23</v>
      </c>
      <c r="R85" s="272">
        <f t="shared" si="5"/>
        <v>1</v>
      </c>
      <c r="S85" s="169">
        <f t="shared" si="5"/>
        <v>23</v>
      </c>
      <c r="T85" s="1"/>
      <c r="U85" s="1"/>
      <c r="V85" s="1"/>
      <c r="W85" s="1"/>
      <c r="X85" s="1"/>
      <c r="Y85" s="1"/>
    </row>
    <row r="86" spans="1:25" ht="51.75" customHeight="1" thickBot="1">
      <c r="A86" s="255" t="s">
        <v>287</v>
      </c>
      <c r="B86" s="159"/>
      <c r="C86" s="159"/>
      <c r="D86" s="1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>
        <v>1</v>
      </c>
      <c r="Q86" s="263">
        <v>25</v>
      </c>
      <c r="R86" s="272">
        <f t="shared" si="5"/>
        <v>1</v>
      </c>
      <c r="S86" s="169">
        <f t="shared" si="5"/>
        <v>25</v>
      </c>
      <c r="T86" s="1"/>
      <c r="U86" s="1"/>
      <c r="V86" s="1"/>
      <c r="W86" s="1"/>
      <c r="X86" s="1"/>
      <c r="Y86" s="1"/>
    </row>
    <row r="87" spans="1:25" ht="51.75" customHeight="1" thickBot="1">
      <c r="A87" s="255" t="s">
        <v>288</v>
      </c>
      <c r="B87" s="159"/>
      <c r="C87" s="159"/>
      <c r="D87" s="1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>
        <v>1</v>
      </c>
      <c r="Q87" s="263">
        <v>50</v>
      </c>
      <c r="R87" s="272">
        <f t="shared" si="5"/>
        <v>1</v>
      </c>
      <c r="S87" s="169">
        <f t="shared" si="5"/>
        <v>50</v>
      </c>
      <c r="T87" s="1"/>
      <c r="U87" s="1"/>
      <c r="V87" s="1"/>
      <c r="W87" s="1"/>
      <c r="X87" s="1"/>
      <c r="Y87" s="1"/>
    </row>
    <row r="88" spans="1:25" ht="51.75" customHeight="1" thickBot="1">
      <c r="A88" s="255" t="s">
        <v>289</v>
      </c>
      <c r="B88" s="159"/>
      <c r="C88" s="159"/>
      <c r="D88" s="130"/>
      <c r="E88" s="111"/>
      <c r="F88" s="111"/>
      <c r="G88" s="111"/>
      <c r="H88" s="111">
        <v>1</v>
      </c>
      <c r="I88" s="111">
        <v>40</v>
      </c>
      <c r="J88" s="111"/>
      <c r="K88" s="111"/>
      <c r="L88" s="111"/>
      <c r="M88" s="111"/>
      <c r="N88" s="111"/>
      <c r="O88" s="111"/>
      <c r="P88" s="111"/>
      <c r="Q88" s="263"/>
      <c r="R88" s="272">
        <f t="shared" si="5"/>
        <v>1</v>
      </c>
      <c r="S88" s="169">
        <f t="shared" si="5"/>
        <v>40</v>
      </c>
      <c r="T88" s="1"/>
      <c r="U88" s="1"/>
      <c r="V88" s="1"/>
      <c r="W88" s="1"/>
      <c r="X88" s="1"/>
      <c r="Y88" s="1"/>
    </row>
    <row r="89" spans="1:25" ht="51.75" customHeight="1" thickBot="1">
      <c r="A89" s="255" t="s">
        <v>290</v>
      </c>
      <c r="B89" s="159"/>
      <c r="C89" s="159"/>
      <c r="D89" s="130"/>
      <c r="E89" s="111"/>
      <c r="F89" s="111"/>
      <c r="G89" s="111"/>
      <c r="H89" s="111">
        <v>1</v>
      </c>
      <c r="I89" s="111">
        <v>35</v>
      </c>
      <c r="J89" s="111"/>
      <c r="K89" s="111"/>
      <c r="L89" s="111"/>
      <c r="M89" s="111"/>
      <c r="N89" s="111"/>
      <c r="O89" s="111"/>
      <c r="P89" s="111"/>
      <c r="Q89" s="263"/>
      <c r="R89" s="272">
        <f aca="true" t="shared" si="6" ref="R89:S99">B89+D89+F89+H89+J89+L89+N89+P89</f>
        <v>1</v>
      </c>
      <c r="S89" s="169">
        <f t="shared" si="6"/>
        <v>35</v>
      </c>
      <c r="T89" s="1"/>
      <c r="U89" s="1"/>
      <c r="V89" s="1"/>
      <c r="W89" s="1"/>
      <c r="X89" s="1"/>
      <c r="Y89" s="1"/>
    </row>
    <row r="90" spans="1:25" ht="51.75" customHeight="1" thickBot="1">
      <c r="A90" s="255" t="s">
        <v>291</v>
      </c>
      <c r="B90" s="159"/>
      <c r="C90" s="159"/>
      <c r="D90" s="1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>
        <v>1</v>
      </c>
      <c r="Q90" s="263">
        <v>55</v>
      </c>
      <c r="R90" s="272">
        <f t="shared" si="6"/>
        <v>1</v>
      </c>
      <c r="S90" s="169">
        <f t="shared" si="6"/>
        <v>55</v>
      </c>
      <c r="T90" s="1"/>
      <c r="U90" s="1"/>
      <c r="V90" s="1"/>
      <c r="W90" s="1"/>
      <c r="X90" s="1"/>
      <c r="Y90" s="1"/>
    </row>
    <row r="91" spans="1:25" ht="51.75" customHeight="1" thickBot="1">
      <c r="A91" s="255" t="s">
        <v>292</v>
      </c>
      <c r="B91" s="159">
        <v>1</v>
      </c>
      <c r="C91" s="159">
        <v>65</v>
      </c>
      <c r="D91" s="1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263"/>
      <c r="R91" s="272">
        <f t="shared" si="6"/>
        <v>1</v>
      </c>
      <c r="S91" s="169">
        <f t="shared" si="6"/>
        <v>65</v>
      </c>
      <c r="T91" s="1"/>
      <c r="U91" s="1"/>
      <c r="V91" s="1"/>
      <c r="W91" s="1"/>
      <c r="X91" s="1"/>
      <c r="Y91" s="1"/>
    </row>
    <row r="92" spans="1:25" ht="51.75" customHeight="1" thickBot="1">
      <c r="A92" s="257" t="s">
        <v>293</v>
      </c>
      <c r="B92" s="159">
        <v>1</v>
      </c>
      <c r="C92" s="159">
        <v>51</v>
      </c>
      <c r="D92" s="1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263"/>
      <c r="R92" s="272">
        <f t="shared" si="6"/>
        <v>1</v>
      </c>
      <c r="S92" s="169">
        <f t="shared" si="6"/>
        <v>51</v>
      </c>
      <c r="T92" s="1"/>
      <c r="U92" s="1"/>
      <c r="V92" s="1"/>
      <c r="W92" s="1"/>
      <c r="X92" s="1"/>
      <c r="Y92" s="1"/>
    </row>
    <row r="93" spans="1:25" ht="51.75" customHeight="1" thickBot="1">
      <c r="A93" s="255" t="s">
        <v>294</v>
      </c>
      <c r="B93" s="159"/>
      <c r="C93" s="159"/>
      <c r="D93" s="130"/>
      <c r="E93" s="111"/>
      <c r="F93" s="111"/>
      <c r="G93" s="111"/>
      <c r="H93" s="111"/>
      <c r="I93" s="111"/>
      <c r="J93" s="111">
        <v>1</v>
      </c>
      <c r="K93" s="111">
        <v>140</v>
      </c>
      <c r="L93" s="111"/>
      <c r="M93" s="111"/>
      <c r="N93" s="111"/>
      <c r="O93" s="111"/>
      <c r="P93" s="111"/>
      <c r="Q93" s="263"/>
      <c r="R93" s="272">
        <f t="shared" si="6"/>
        <v>1</v>
      </c>
      <c r="S93" s="169">
        <f t="shared" si="6"/>
        <v>140</v>
      </c>
      <c r="T93" s="1"/>
      <c r="U93" s="1"/>
      <c r="V93" s="1"/>
      <c r="W93" s="1"/>
      <c r="X93" s="1"/>
      <c r="Y93" s="1"/>
    </row>
    <row r="94" spans="1:25" ht="135" customHeight="1" thickBot="1">
      <c r="A94" s="255" t="s">
        <v>295</v>
      </c>
      <c r="B94" s="159"/>
      <c r="C94" s="159"/>
      <c r="D94" s="130"/>
      <c r="E94" s="111"/>
      <c r="F94" s="111"/>
      <c r="G94" s="111"/>
      <c r="H94" s="111"/>
      <c r="I94" s="111"/>
      <c r="J94" s="111"/>
      <c r="K94" s="111"/>
      <c r="L94" s="111">
        <v>1</v>
      </c>
      <c r="M94" s="111">
        <v>40</v>
      </c>
      <c r="N94" s="111"/>
      <c r="O94" s="111"/>
      <c r="P94" s="111"/>
      <c r="Q94" s="263"/>
      <c r="R94" s="272">
        <f t="shared" si="6"/>
        <v>1</v>
      </c>
      <c r="S94" s="169">
        <f t="shared" si="6"/>
        <v>40</v>
      </c>
      <c r="T94" s="1"/>
      <c r="U94" s="1"/>
      <c r="V94" s="1"/>
      <c r="W94" s="1"/>
      <c r="X94" s="1"/>
      <c r="Y94" s="1"/>
    </row>
    <row r="95" spans="1:25" ht="83.25" customHeight="1" thickBot="1">
      <c r="A95" s="255" t="s">
        <v>296</v>
      </c>
      <c r="B95" s="159"/>
      <c r="C95" s="159"/>
      <c r="D95" s="1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>
        <v>1</v>
      </c>
      <c r="Q95" s="263">
        <v>45</v>
      </c>
      <c r="R95" s="272">
        <f t="shared" si="6"/>
        <v>1</v>
      </c>
      <c r="S95" s="169">
        <f t="shared" si="6"/>
        <v>45</v>
      </c>
      <c r="T95" s="1"/>
      <c r="U95" s="1"/>
      <c r="V95" s="1"/>
      <c r="W95" s="1"/>
      <c r="X95" s="1"/>
      <c r="Y95" s="1"/>
    </row>
    <row r="96" spans="1:25" ht="72.75" customHeight="1" thickBot="1">
      <c r="A96" s="255" t="s">
        <v>297</v>
      </c>
      <c r="B96" s="159"/>
      <c r="C96" s="159"/>
      <c r="D96" s="1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>
        <v>1</v>
      </c>
      <c r="Q96" s="263">
        <v>20</v>
      </c>
      <c r="R96" s="272">
        <f t="shared" si="6"/>
        <v>1</v>
      </c>
      <c r="S96" s="169">
        <f t="shared" si="6"/>
        <v>20</v>
      </c>
      <c r="T96" s="1"/>
      <c r="U96" s="1"/>
      <c r="V96" s="1"/>
      <c r="W96" s="1"/>
      <c r="X96" s="1"/>
      <c r="Y96" s="1"/>
    </row>
    <row r="97" spans="1:25" ht="76.5" customHeight="1" thickBot="1">
      <c r="A97" s="255" t="s">
        <v>298</v>
      </c>
      <c r="B97" s="159"/>
      <c r="C97" s="159"/>
      <c r="D97" s="1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>
        <v>1</v>
      </c>
      <c r="Q97" s="263">
        <v>44</v>
      </c>
      <c r="R97" s="272">
        <f t="shared" si="6"/>
        <v>1</v>
      </c>
      <c r="S97" s="169">
        <f t="shared" si="6"/>
        <v>44</v>
      </c>
      <c r="T97" s="1"/>
      <c r="U97" s="1"/>
      <c r="V97" s="1"/>
      <c r="W97" s="1"/>
      <c r="X97" s="1"/>
      <c r="Y97" s="1"/>
    </row>
    <row r="98" spans="1:25" ht="80.25" customHeight="1" thickBot="1">
      <c r="A98" s="256" t="s">
        <v>299</v>
      </c>
      <c r="B98" s="159"/>
      <c r="C98" s="159"/>
      <c r="D98" s="1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>
        <v>1</v>
      </c>
      <c r="Q98" s="263">
        <v>45</v>
      </c>
      <c r="R98" s="272">
        <f t="shared" si="6"/>
        <v>1</v>
      </c>
      <c r="S98" s="169">
        <f t="shared" si="6"/>
        <v>45</v>
      </c>
      <c r="T98" s="1"/>
      <c r="U98" s="1"/>
      <c r="V98" s="1"/>
      <c r="W98" s="1"/>
      <c r="X98" s="1"/>
      <c r="Y98" s="1"/>
    </row>
    <row r="99" spans="1:25" ht="74.25" customHeight="1" thickBot="1">
      <c r="A99" s="262" t="s">
        <v>346</v>
      </c>
      <c r="B99" s="159"/>
      <c r="C99" s="159"/>
      <c r="D99" s="1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77">
        <v>36</v>
      </c>
      <c r="Q99" s="77">
        <v>45</v>
      </c>
      <c r="R99" s="168">
        <f t="shared" si="6"/>
        <v>36</v>
      </c>
      <c r="S99" s="168">
        <f t="shared" si="6"/>
        <v>45</v>
      </c>
      <c r="T99" s="1"/>
      <c r="U99" s="1"/>
      <c r="V99" s="1"/>
      <c r="W99" s="1"/>
      <c r="X99" s="1"/>
      <c r="Y99" s="1"/>
    </row>
    <row r="100" spans="1:25" ht="42" customHeight="1" thickBot="1">
      <c r="A100" s="146" t="s">
        <v>86</v>
      </c>
      <c r="B100" s="293">
        <f aca="true" t="shared" si="7" ref="B100:S100">SUM(B4:B99)</f>
        <v>19</v>
      </c>
      <c r="C100" s="293">
        <f t="shared" si="7"/>
        <v>684</v>
      </c>
      <c r="D100" s="293">
        <f t="shared" si="7"/>
        <v>2</v>
      </c>
      <c r="E100" s="293">
        <f t="shared" si="7"/>
        <v>54</v>
      </c>
      <c r="F100" s="293">
        <f t="shared" si="7"/>
        <v>9</v>
      </c>
      <c r="G100" s="293">
        <f t="shared" si="7"/>
        <v>590</v>
      </c>
      <c r="H100" s="293">
        <f t="shared" si="7"/>
        <v>16</v>
      </c>
      <c r="I100" s="293">
        <f t="shared" si="7"/>
        <v>195</v>
      </c>
      <c r="J100" s="293">
        <f t="shared" si="7"/>
        <v>55</v>
      </c>
      <c r="K100" s="293">
        <f t="shared" si="7"/>
        <v>1567</v>
      </c>
      <c r="L100" s="293">
        <f t="shared" si="7"/>
        <v>4</v>
      </c>
      <c r="M100" s="293">
        <f t="shared" si="7"/>
        <v>169</v>
      </c>
      <c r="N100" s="293">
        <f t="shared" si="7"/>
        <v>5</v>
      </c>
      <c r="O100" s="293">
        <f t="shared" si="7"/>
        <v>130</v>
      </c>
      <c r="P100" s="293">
        <f t="shared" si="7"/>
        <v>149</v>
      </c>
      <c r="Q100" s="294">
        <f t="shared" si="7"/>
        <v>2261</v>
      </c>
      <c r="R100" s="273">
        <f t="shared" si="7"/>
        <v>259</v>
      </c>
      <c r="S100" s="248">
        <f t="shared" si="7"/>
        <v>5650</v>
      </c>
      <c r="T100" s="1"/>
      <c r="U100" s="1"/>
      <c r="V100" s="1"/>
      <c r="W100" s="1"/>
      <c r="X100" s="1"/>
      <c r="Y100" s="1"/>
    </row>
    <row r="101" spans="1:25" ht="25.5" customHeight="1">
      <c r="A101" s="13" t="s">
        <v>122</v>
      </c>
      <c r="T101" s="1"/>
      <c r="U101" s="1"/>
      <c r="V101" s="1"/>
      <c r="W101" s="1"/>
      <c r="X101" s="1"/>
      <c r="Y101" s="1"/>
    </row>
    <row r="102" spans="1:25" ht="16.5" customHeight="1" thickBot="1">
      <c r="A102" s="56"/>
      <c r="T102" s="1"/>
      <c r="U102" s="1"/>
      <c r="V102" s="1"/>
      <c r="W102" s="1"/>
      <c r="X102" s="1"/>
      <c r="Y102" s="1"/>
    </row>
    <row r="103" spans="1:25" ht="38.25" customHeight="1">
      <c r="A103" s="444" t="s">
        <v>142</v>
      </c>
      <c r="B103" s="443" t="s">
        <v>123</v>
      </c>
      <c r="C103" s="446"/>
      <c r="T103" s="1"/>
      <c r="U103" s="1"/>
      <c r="V103" s="1"/>
      <c r="W103" s="1"/>
      <c r="X103" s="1"/>
      <c r="Y103" s="1"/>
    </row>
    <row r="104" spans="1:25" ht="49.5" customHeight="1">
      <c r="A104" s="445"/>
      <c r="B104" s="14" t="s">
        <v>124</v>
      </c>
      <c r="C104" s="71" t="s">
        <v>4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T104" s="1"/>
      <c r="U104" s="1"/>
      <c r="V104" s="1"/>
      <c r="W104" s="1"/>
      <c r="X104" s="1"/>
      <c r="Y104" s="1"/>
    </row>
    <row r="105" spans="1:3" ht="12.75">
      <c r="A105" s="72" t="s">
        <v>88</v>
      </c>
      <c r="B105" s="14">
        <v>1</v>
      </c>
      <c r="C105" s="71">
        <v>40</v>
      </c>
    </row>
    <row r="106" spans="1:3" ht="12.75">
      <c r="A106" s="72" t="s">
        <v>322</v>
      </c>
      <c r="B106" s="14">
        <v>1</v>
      </c>
      <c r="C106" s="71">
        <v>27</v>
      </c>
    </row>
    <row r="107" spans="1:3" ht="12.75">
      <c r="A107" s="72" t="s">
        <v>321</v>
      </c>
      <c r="B107" s="14">
        <v>1</v>
      </c>
      <c r="C107" s="71">
        <v>81</v>
      </c>
    </row>
    <row r="108" spans="1:3" ht="12.75">
      <c r="A108" s="72" t="s">
        <v>89</v>
      </c>
      <c r="B108" s="14">
        <v>1</v>
      </c>
      <c r="C108" s="71">
        <v>60</v>
      </c>
    </row>
    <row r="109" spans="1:3" ht="12.75">
      <c r="A109" s="72" t="s">
        <v>87</v>
      </c>
      <c r="B109" s="14">
        <v>1</v>
      </c>
      <c r="C109" s="71">
        <v>16</v>
      </c>
    </row>
    <row r="110" spans="1:3" ht="12.75">
      <c r="A110" s="148" t="s">
        <v>323</v>
      </c>
      <c r="B110" s="14">
        <v>1</v>
      </c>
      <c r="C110" s="71">
        <v>52</v>
      </c>
    </row>
    <row r="111" spans="1:3" ht="12.75">
      <c r="A111" s="72" t="s">
        <v>324</v>
      </c>
      <c r="B111" s="14">
        <v>1</v>
      </c>
      <c r="C111" s="71">
        <v>24</v>
      </c>
    </row>
    <row r="112" spans="1:3" ht="13.5" thickBot="1">
      <c r="A112" s="148" t="s">
        <v>325</v>
      </c>
      <c r="B112" s="14">
        <v>1</v>
      </c>
      <c r="C112" s="268">
        <v>109</v>
      </c>
    </row>
    <row r="113" spans="1:3" ht="13.5" thickBot="1">
      <c r="A113" s="147" t="s">
        <v>86</v>
      </c>
      <c r="B113" s="269">
        <f>SUM(B105:B112)</f>
        <v>8</v>
      </c>
      <c r="C113" s="269">
        <f>SUM(C105:C112)</f>
        <v>409</v>
      </c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</sheetData>
  <sheetProtection/>
  <mergeCells count="12">
    <mergeCell ref="A103:A104"/>
    <mergeCell ref="B103:C103"/>
    <mergeCell ref="D2:E2"/>
    <mergeCell ref="F2:G2"/>
    <mergeCell ref="H2:I2"/>
    <mergeCell ref="J2:K2"/>
    <mergeCell ref="L2:M2"/>
    <mergeCell ref="N2:O2"/>
    <mergeCell ref="B2:C2"/>
    <mergeCell ref="A2:A3"/>
    <mergeCell ref="P2:Q2"/>
    <mergeCell ref="R2:S2"/>
  </mergeCells>
  <printOptions/>
  <pageMargins left="0.37" right="0.45" top="0.75" bottom="0.2755905511811024" header="0.5118110236220472" footer="0.37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2023-06-01T13:50:30Z</cp:lastPrinted>
  <dcterms:created xsi:type="dcterms:W3CDTF">2009-05-25T10:55:04Z</dcterms:created>
  <dcterms:modified xsi:type="dcterms:W3CDTF">2023-06-02T12:08:23Z</dcterms:modified>
  <cp:category/>
  <cp:version/>
  <cp:contentType/>
  <cp:contentStatus/>
</cp:coreProperties>
</file>